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defaultThemeVersion="124226"/>
  <mc:AlternateContent xmlns:mc="http://schemas.openxmlformats.org/markup-compatibility/2006">
    <mc:Choice Requires="x15">
      <x15ac:absPath xmlns:x15ac="http://schemas.microsoft.com/office/spreadsheetml/2010/11/ac" url="S:\Business Office\Grants\Grants Awarded\Student Sustainability Committee - Internal UIUC\"/>
    </mc:Choice>
  </mc:AlternateContent>
  <xr:revisionPtr revIDLastSave="2" documentId="11_6B8491FFEFCE6B04F525940B46EA3F00139B2270" xr6:coauthVersionLast="47" xr6:coauthVersionMax="47" xr10:uidLastSave="{5027F9E8-1C58-4F16-8808-D423C1E93E5B}"/>
  <bookViews>
    <workbookView xWindow="0" yWindow="0" windowWidth="25200" windowHeight="11988" xr2:uid="{00000000-000D-0000-FFFF-FFFF00000000}"/>
  </bookViews>
  <sheets>
    <sheet name="Sheet1" sheetId="1" r:id="rId1"/>
    <sheet name="Sheet2" sheetId="2" r:id="rId2"/>
    <sheet name="Sheet3" sheetId="3"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1" l="1"/>
  <c r="F95" i="1"/>
  <c r="F96" i="1"/>
  <c r="F97" i="1"/>
  <c r="F98" i="1"/>
  <c r="F99" i="1"/>
  <c r="F100" i="1"/>
  <c r="F101" i="1"/>
  <c r="F102" i="1"/>
  <c r="F103" i="1"/>
  <c r="F104" i="1"/>
  <c r="F105" i="1"/>
  <c r="F106" i="1"/>
  <c r="F108" i="1"/>
  <c r="E139" i="1"/>
  <c r="E138" i="1"/>
  <c r="E137" i="1"/>
  <c r="F137" i="1"/>
  <c r="F138" i="1"/>
  <c r="F139" i="1"/>
  <c r="F140" i="1"/>
  <c r="F143" i="1"/>
  <c r="F144" i="1"/>
  <c r="F145" i="1"/>
  <c r="F146" i="1"/>
  <c r="F147" i="1"/>
  <c r="F148" i="1"/>
  <c r="F149" i="1"/>
  <c r="F150" i="1"/>
  <c r="F151" i="1"/>
  <c r="F152" i="1"/>
  <c r="F153" i="1"/>
  <c r="F124" i="1"/>
  <c r="F125" i="1"/>
  <c r="F126" i="1"/>
  <c r="F127" i="1"/>
  <c r="F128" i="1"/>
  <c r="F129" i="1"/>
  <c r="F130" i="1"/>
  <c r="F131" i="1"/>
  <c r="F132" i="1"/>
  <c r="F133" i="1"/>
  <c r="F134" i="1"/>
  <c r="F111" i="1"/>
  <c r="F112" i="1"/>
  <c r="F113" i="1"/>
  <c r="F114" i="1"/>
  <c r="F115" i="1"/>
  <c r="F116" i="1"/>
  <c r="F117" i="1"/>
  <c r="F118" i="1"/>
  <c r="F119" i="1"/>
  <c r="F120" i="1"/>
  <c r="F121" i="1"/>
  <c r="F155" i="1"/>
  <c r="D14" i="1" s="1"/>
</calcChain>
</file>

<file path=xl/sharedStrings.xml><?xml version="1.0" encoding="utf-8"?>
<sst xmlns="http://schemas.openxmlformats.org/spreadsheetml/2006/main" count="148" uniqueCount="128">
  <si>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</si>
  <si>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</si>
  <si>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</si>
  <si>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</si>
  <si>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Illinois Fire Service Institute- Filtration System Redesign</t>
  </si>
  <si>
    <t>Total Amount Requested from SSC:</t>
  </si>
  <si>
    <t>Amount Requested as:</t>
  </si>
  <si>
    <t>Grant</t>
  </si>
  <si>
    <t>(LOAN or GRANT)</t>
  </si>
  <si>
    <t>Topic Areas</t>
  </si>
  <si>
    <t>Please select the topic area(s) that best describes your project:</t>
  </si>
  <si>
    <t>Water</t>
  </si>
  <si>
    <t>Energy</t>
  </si>
  <si>
    <t>Land</t>
  </si>
  <si>
    <t>Food &amp; Waste</t>
  </si>
  <si>
    <t>Education</t>
  </si>
  <si>
    <t>Transportation</t>
  </si>
  <si>
    <t>CONTACT INFORMATION</t>
  </si>
  <si>
    <t>Applicant/Project Leader</t>
  </si>
  <si>
    <t>Name:</t>
  </si>
  <si>
    <t>Brian R. Brauer</t>
  </si>
  <si>
    <t>Unit/Department:</t>
  </si>
  <si>
    <t>University of Illinois Fire Service Institute</t>
  </si>
  <si>
    <t>Email:</t>
  </si>
  <si>
    <t>brbrauer@illinois.edu</t>
  </si>
  <si>
    <t>Phone Number:</t>
  </si>
  <si>
    <t>217-333-9027</t>
  </si>
  <si>
    <t>Organization Code (for CFOP):</t>
  </si>
  <si>
    <t>305000</t>
  </si>
  <si>
    <t>Financial Contact</t>
  </si>
  <si>
    <t>Kimberly White</t>
  </si>
  <si>
    <t>Role:</t>
  </si>
  <si>
    <t>Grants &amp; Contracts Administrator</t>
  </si>
  <si>
    <t>Faculty/Unit/Department:</t>
  </si>
  <si>
    <t>kswhite@illinois.edu</t>
  </si>
  <si>
    <t>217-300-8240</t>
  </si>
  <si>
    <t>Project Team:</t>
  </si>
  <si>
    <t>Name</t>
  </si>
  <si>
    <t>Faculty/Department</t>
  </si>
  <si>
    <t>Email</t>
  </si>
  <si>
    <t>Andrew Way</t>
  </si>
  <si>
    <t>Student</t>
  </si>
  <si>
    <t>awway2@illinois.edu</t>
  </si>
  <si>
    <t>Sherri Wang</t>
  </si>
  <si>
    <t>xwang167@illinois.edu</t>
  </si>
  <si>
    <t>Greg Evans</t>
  </si>
  <si>
    <t>UIFSI</t>
  </si>
  <si>
    <t>gevans@illinois.edu</t>
  </si>
  <si>
    <t>Tad Schroder</t>
  </si>
  <si>
    <t>tjschroe@illinois.edu</t>
  </si>
  <si>
    <t>Facilities Manager Contact</t>
  </si>
  <si>
    <t>(if applicable)</t>
  </si>
  <si>
    <t>PROJECT DESCRIPTION</t>
  </si>
  <si>
    <t>Provide a brief background of the project, the goals, and desired outcome.</t>
  </si>
  <si>
    <t>This project is aimed at ensuring that water runoff from firefighter training at the University of Illinois Fire Service Institute is not introducting carbonaceous material into a nearby stream.</t>
  </si>
  <si>
    <t>How will the project improve the sustainability of the Illinois campus and how will the project go above and beyond campus standards?</t>
  </si>
  <si>
    <t>This project will improve sustainability in that the University of Illinois Fire Service Institute will ensure that water leaving the training ground is clean and non-turbid.  Doing so will avoid violating the Illinois Environmental Protection Act, and will allow IFSI to continue to serve the over 60,000 students it reaches annual on the campus in Champaign and throughout Illinois.  It will exceed campus standards because we are being proactive and focusing on solving a problem that has not yet resulted in an IEPA citation, local complaint, or signficant environmental issue.  This project addresses improvements necessary to ensure that only clean water is discharged.  Other solutions have been investigated, and this solution has the broadest support and is the most complete solution.</t>
  </si>
  <si>
    <t>Where will the project be located? Will special permissions be required to enact the project on this site? If so, please explain and attach any letters of support at the end of the application.</t>
  </si>
  <si>
    <t>The project will be enacted at the University of Illinois Fire Service Institute's campus at the University of Illinois, 11 Gerty Drive, Champaign, Illinois.</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</si>
  <si>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</si>
  <si>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This project's primary beneficiary will be the citizens of Illinois and the firefighters that volunteer or are paid to protect them.  This training site reached 90% of Illinois Fire Departmetns with training in FY2014, from the smallest volunteer fire departments to all firefighters in the City of Chicago.  IFSI's mission is "to help firefighters do their work through training and education," and ongoing operation of this training site is mission-critical.  The State Fire Academy itself is also a primary stakeholder.  Secondary stakeholders include the citizens protected by Illinois Firefighters, as well as the student groups that IFSI impacts.  This includes the LINC section that aided in development of this proposal, IFSI's student employees, and the 200+ students in the two RSO groups that IFSI supports and advises.  </t>
  </si>
  <si>
    <t>Please indicate how this project will involve or impact students. What role will students play in the project?</t>
  </si>
  <si>
    <t>This project was developed by a student class, Learning in Community (LINC).  It impacts the students at IFSI (12,000 in Champaign, 48,000 statewide) that are trained as firefighters, emergency responders, or emergency managers, and the student groups that use IFSI for training support (Illini Emergency Medical Servcies and the Firefighting RSO).  Students in the LINC class performed the needs assessment, researched solutions, and developed the implementation plan for the project over the course of the semester.</t>
  </si>
  <si>
    <t>Have you applied for funding from SSC before? If so, for what project?</t>
  </si>
  <si>
    <t>We have not applied for SSC funding before.</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</si>
  <si>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</si>
  <si>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</si>
  <si>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</si>
  <si>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</si>
  <si>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</si>
  <si>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</si>
  <si>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</si>
  <si>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Contract for services</t>
  </si>
  <si>
    <t>Project work</t>
  </si>
  <si>
    <t xml:space="preserve">Note- since this project was the focus of the Engineering LINC section, it is "turnkey-" ready to implement as soon as funding is received.  </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</si>
  <si>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</si>
  <si>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</si>
  <si>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</si>
  <si>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</si>
  <si>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</si>
  <si>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</si>
  <si>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</si>
  <si>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Revise existing sediment trap, Rip Rap area &amp; add geofilter</t>
  </si>
  <si>
    <t>Site prep</t>
  </si>
  <si>
    <t>Planting soil media</t>
  </si>
  <si>
    <t>Soil media removal</t>
  </si>
  <si>
    <t>4" perforated underdrain with filter sock (per foot)</t>
  </si>
  <si>
    <t>Storm connections</t>
  </si>
  <si>
    <t>Inlet protection</t>
  </si>
  <si>
    <t>Native plugs 10" OC</t>
  </si>
  <si>
    <t>Mulch (Cubic Yards)</t>
  </si>
  <si>
    <t>Lawn Repair</t>
  </si>
  <si>
    <t>Erosion Control Blanket</t>
  </si>
  <si>
    <t>Lanscape Innoculant</t>
  </si>
  <si>
    <t>Contractor Maintanance</t>
  </si>
  <si>
    <t xml:space="preserve"> </t>
  </si>
  <si>
    <t>Subtotal</t>
  </si>
  <si>
    <t>Publicity &amp; Communication</t>
  </si>
  <si>
    <t>Personnel &amp; Wages</t>
  </si>
  <si>
    <t>Included in the materials cost above</t>
  </si>
  <si>
    <t>Project Budget per F&amp;S</t>
  </si>
  <si>
    <t>5% Bid Contingency</t>
  </si>
  <si>
    <t>10% Construction Contingency</t>
  </si>
  <si>
    <t>5% General Conditions OH &amp; P</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</si>
  <si>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</si>
  <si>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</si>
  <si>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</si>
  <si>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 ongoing funding consists of mainteance of the riprap, plants, and erosion control consumables.  IFSI will include these items in our annual maintenance.</t>
  </si>
  <si>
    <t>Please include any other sources of funding that have been obtained or applied for, and please attach any relevant letters of support.</t>
  </si>
  <si>
    <t>No other funding has been applied for.  IFSI receives no other funding from the University, and only receives funding from a state insurance fund, state and federal training grants, and fees charged to students.  Funding this project through the current University of Illinois Fire Service Institute funding lines would come at a cost of reduced funding to conduct firefighter and emergency responder training.</t>
  </si>
  <si>
    <t>ENVIRONMENTAL AND ECONOMIC IMPACTS</t>
  </si>
  <si>
    <t xml:space="preserve">Which aspects of sustainability will the project address, and how? Does the project fit within any of the iCAP goals? If so, how does the project go beyond university status quo standards and policies? </t>
  </si>
  <si>
    <t>This project is water-treatment oriented, keeping potentially turbid water out of a local creek.  This project addresses several iCAP water goals, including stormwater management, wetland creation, and raw water treatment.  This project is proactive, and would give the University of Illinois Fire Service Institute a cleaner water discharge than is required by the IEPA.</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</si>
  <si>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</si>
  <si>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</si>
  <si>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</si>
  <si>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</si>
  <si>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</si>
  <si>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</si>
  <si>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There is no greenhouse gas impact of this water project.</t>
  </si>
  <si>
    <t>How will impacts be measured in the near and long term? Will there be metering or survey strategies to track outcomes and progress?</t>
  </si>
  <si>
    <t>The impact will be measured by periodic planned surveys of the water discharge to the creek, and daily observation of the water progressing through the three-part filtration system.</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</si>
  <si>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</si>
  <si>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</si>
  <si>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This project would be publicized (at zero project cost) on the IFSI website, and would be identified by a sign at the filtration site.  This project plan was presented at the LINC end-of-semester poster presentation, and the poster is currently on display at the University of Illinois Fire Service Institute.  Lastly, the project would be shared in the next UIFSI newsletter which is distributed statewide, as well as in IFSI's annual report.</t>
  </si>
  <si>
    <t>What are your outreach goals and how can they be measured?</t>
  </si>
  <si>
    <t xml:space="preserve">Our outreach goals are to "help firefighters do their work through training, education, information, and research."  Post 9-11, IFSI has broadened this mission to include all emergency responders, elected officials, and private industry that protect critical infrastructre or play a role in the Illinois Emergency Response Plan.  Continued operation of this training site is a key part in that training, and success would be measured by continued operation and ongoing training of this location.  </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</si>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</sst>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5">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1">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4"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9" fillId="3" borderId="0" xfId="0" applyFont="1" applyFill="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5" xfId="0" applyNumberFormat="1" applyFont="1" applyFill="1" applyBorder="1" applyAlignment="1">
      <alignment horizontal="center" vertical="center"/>
    </xf>
    <xf numFmtId="164" fontId="3" fillId="3" borderId="26"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4" fontId="0" fillId="5" borderId="11" xfId="0" applyNumberFormat="1" applyFill="1" applyBorder="1" applyAlignment="1">
      <alignment horizontal="center"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14" fillId="2" borderId="3" xfId="2" applyNumberFormat="1" applyFill="1" applyBorder="1" applyAlignment="1" applyProtection="1">
      <alignment horizontal="center"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28" xfId="0" applyNumberFormat="1" applyFont="1" applyFill="1" applyBorder="1" applyAlignment="1" applyProtection="1">
      <alignment horizontal="center" vertical="center"/>
      <protection locked="0"/>
    </xf>
    <xf numFmtId="49" fontId="3" fillId="5" borderId="27"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28"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7"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xf numFmtId="49" fontId="14" fillId="2" borderId="5" xfId="2" applyNumberForma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swhite@illinois.edu" TargetMode="External"/><Relationship Id="rId3" Type="http://schemas.openxmlformats.org/officeDocument/2006/relationships/hyperlink" Target="mailto:awway2@illinois.edu" TargetMode="External"/><Relationship Id="rId7" Type="http://schemas.openxmlformats.org/officeDocument/2006/relationships/hyperlink" Target="mailto:brbrauer@illinois.edu" TargetMode="External"/><Relationship Id="rId2" Type="http://schemas.openxmlformats.org/officeDocument/2006/relationships/hyperlink" Target="mailto:kswhite@illinois.edu" TargetMode="External"/><Relationship Id="rId1" Type="http://schemas.openxmlformats.org/officeDocument/2006/relationships/hyperlink" Target="mailto:brbrauer@illinois.edu" TargetMode="External"/><Relationship Id="rId6" Type="http://schemas.openxmlformats.org/officeDocument/2006/relationships/hyperlink" Target="mailto:tjschroe@illinois.edu" TargetMode="External"/><Relationship Id="rId5" Type="http://schemas.openxmlformats.org/officeDocument/2006/relationships/hyperlink" Target="mailto:gevans@illinois.edu" TargetMode="External"/><Relationship Id="rId10" Type="http://schemas.openxmlformats.org/officeDocument/2006/relationships/drawing" Target="../drawings/drawing1.xml"/><Relationship Id="rId4" Type="http://schemas.openxmlformats.org/officeDocument/2006/relationships/hyperlink" Target="mailto:xwang167@illinois.edu"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3"/>
  <sheetViews>
    <sheetView tabSelected="1" topLeftCell="A27" zoomScale="80" zoomScaleNormal="80" workbookViewId="0">
      <selection activeCell="D40" sqref="D40:E40"/>
    </sheetView>
  </sheetViews>
  <sheetFormatPr defaultRowHeight="14.45"/>
  <cols>
    <col min="2" max="2" width="25.7109375" customWidth="1"/>
    <col min="3" max="3" width="31.5703125" customWidth="1"/>
    <col min="4" max="4" width="26.42578125" customWidth="1"/>
    <col min="5" max="7" width="25.7109375" customWidth="1"/>
    <col min="8" max="8" width="58" customWidth="1"/>
  </cols>
  <sheetData>
    <row r="1" spans="1:8" ht="72" customHeight="1">
      <c r="A1" s="52"/>
      <c r="B1" s="118"/>
      <c r="C1" s="118"/>
      <c r="D1" s="118"/>
      <c r="E1" s="118"/>
      <c r="F1" s="118"/>
      <c r="G1" s="118"/>
      <c r="H1" s="1"/>
    </row>
    <row r="2" spans="1:8" ht="25.9">
      <c r="A2" s="52"/>
      <c r="B2" s="119" t="s">
        <v>0</v>
      </c>
      <c r="C2" s="119"/>
      <c r="D2" s="119"/>
      <c r="E2" s="119"/>
      <c r="F2" s="119"/>
      <c r="G2" s="119"/>
      <c r="H2" s="2"/>
    </row>
    <row r="3" spans="1:8" ht="16.149999999999999" thickBot="1">
      <c r="A3" s="52"/>
      <c r="B3" s="2"/>
      <c r="C3" s="2"/>
      <c r="D3" s="2"/>
      <c r="E3" s="2"/>
      <c r="F3" s="2"/>
      <c r="G3" s="2"/>
      <c r="H3" s="2"/>
    </row>
    <row r="4" spans="1:8" ht="15.6">
      <c r="A4" s="52"/>
      <c r="B4" s="120" t="s">
        <v>1</v>
      </c>
      <c r="C4" s="121"/>
      <c r="D4" s="121"/>
      <c r="E4" s="121"/>
      <c r="F4" s="121"/>
      <c r="G4" s="122"/>
      <c r="H4" s="2"/>
    </row>
    <row r="5" spans="1:8" ht="15.6">
      <c r="A5" s="52"/>
      <c r="B5" s="123"/>
      <c r="C5" s="124"/>
      <c r="D5" s="124"/>
      <c r="E5" s="124"/>
      <c r="F5" s="124"/>
      <c r="G5" s="125"/>
      <c r="H5" s="2"/>
    </row>
    <row r="6" spans="1:8" ht="15.6">
      <c r="A6" s="52"/>
      <c r="B6" s="123"/>
      <c r="C6" s="124"/>
      <c r="D6" s="124"/>
      <c r="E6" s="124"/>
      <c r="F6" s="124"/>
      <c r="G6" s="125"/>
      <c r="H6" s="2"/>
    </row>
    <row r="7" spans="1:8" ht="15.6">
      <c r="A7" s="52"/>
      <c r="B7" s="123"/>
      <c r="C7" s="124"/>
      <c r="D7" s="124"/>
      <c r="E7" s="124"/>
      <c r="F7" s="124"/>
      <c r="G7" s="125"/>
      <c r="H7" s="2"/>
    </row>
    <row r="8" spans="1:8" ht="15.6">
      <c r="A8" s="52"/>
      <c r="B8" s="123"/>
      <c r="C8" s="124"/>
      <c r="D8" s="124"/>
      <c r="E8" s="124"/>
      <c r="F8" s="124"/>
      <c r="G8" s="125"/>
      <c r="H8" s="2"/>
    </row>
    <row r="9" spans="1:8" ht="15.6">
      <c r="A9" s="52"/>
      <c r="B9" s="123"/>
      <c r="C9" s="124"/>
      <c r="D9" s="124"/>
      <c r="E9" s="124"/>
      <c r="F9" s="124"/>
      <c r="G9" s="125"/>
      <c r="H9" s="2"/>
    </row>
    <row r="10" spans="1:8" ht="16.149999999999999" thickBot="1">
      <c r="A10" s="52"/>
      <c r="B10" s="126"/>
      <c r="C10" s="127"/>
      <c r="D10" s="127"/>
      <c r="E10" s="127"/>
      <c r="F10" s="127"/>
      <c r="G10" s="128"/>
      <c r="H10" s="2"/>
    </row>
    <row r="11" spans="1:8" ht="25.9">
      <c r="A11" s="52"/>
      <c r="B11" s="97" t="s">
        <v>2</v>
      </c>
      <c r="C11" s="97"/>
      <c r="D11" s="97"/>
      <c r="E11" s="97"/>
      <c r="F11" s="97"/>
      <c r="G11" s="97"/>
      <c r="H11" s="97"/>
    </row>
    <row r="12" spans="1:8" ht="26.45" thickBot="1">
      <c r="A12" s="52"/>
      <c r="B12" s="3"/>
      <c r="C12" s="3"/>
      <c r="D12" s="4"/>
      <c r="E12" s="4"/>
      <c r="F12" s="4"/>
      <c r="G12" s="4"/>
      <c r="H12" s="3"/>
    </row>
    <row r="13" spans="1:8" ht="16.149999999999999" thickBot="1">
      <c r="A13" s="52"/>
      <c r="B13" s="108" t="s">
        <v>3</v>
      </c>
      <c r="C13" s="109"/>
      <c r="D13" s="102" t="s">
        <v>4</v>
      </c>
      <c r="E13" s="129"/>
      <c r="F13" s="129"/>
      <c r="G13" s="103"/>
      <c r="H13" s="5"/>
    </row>
    <row r="14" spans="1:8" ht="16.149999999999999" thickBot="1">
      <c r="A14" s="52"/>
      <c r="B14" s="108" t="s">
        <v>5</v>
      </c>
      <c r="C14" s="109"/>
      <c r="D14" s="6">
        <f>F155</f>
        <v>62628</v>
      </c>
      <c r="E14" s="7"/>
      <c r="F14" s="8"/>
      <c r="G14" s="8"/>
      <c r="H14" s="2"/>
    </row>
    <row r="15" spans="1:8" ht="16.149999999999999" thickBot="1">
      <c r="A15" s="52"/>
      <c r="B15" s="108" t="s">
        <v>6</v>
      </c>
      <c r="C15" s="109"/>
      <c r="D15" s="9" t="s">
        <v>7</v>
      </c>
      <c r="E15" s="45" t="s">
        <v>8</v>
      </c>
      <c r="F15" s="110" t="s">
        <v>9</v>
      </c>
      <c r="G15" s="111"/>
      <c r="H15" s="10"/>
    </row>
    <row r="16" spans="1:8" ht="16.5" customHeight="1">
      <c r="A16" s="52"/>
      <c r="B16" s="112" t="s">
        <v>10</v>
      </c>
      <c r="C16" s="113"/>
      <c r="D16" s="114" t="s">
        <v>11</v>
      </c>
      <c r="E16" s="115"/>
      <c r="F16" s="11" t="s">
        <v>12</v>
      </c>
      <c r="G16" s="12" t="s">
        <v>13</v>
      </c>
      <c r="H16" s="10"/>
    </row>
    <row r="17" spans="1:8" ht="16.149999999999999" thickBot="1">
      <c r="A17" s="52"/>
      <c r="B17" s="112"/>
      <c r="C17" s="113"/>
      <c r="D17" s="116"/>
      <c r="E17" s="117"/>
      <c r="F17" s="13" t="s">
        <v>14</v>
      </c>
      <c r="G17" s="14" t="s">
        <v>15</v>
      </c>
      <c r="H17" s="10"/>
    </row>
    <row r="18" spans="1:8" ht="15.6">
      <c r="A18" s="52"/>
      <c r="B18" s="44"/>
      <c r="C18" s="44"/>
      <c r="D18" s="15"/>
      <c r="E18" s="16"/>
      <c r="F18" s="17" t="s">
        <v>11</v>
      </c>
      <c r="G18" s="18" t="s">
        <v>16</v>
      </c>
      <c r="H18" s="10"/>
    </row>
    <row r="19" spans="1:8" ht="15.6">
      <c r="A19" s="52"/>
      <c r="B19" s="2"/>
      <c r="C19" s="2"/>
      <c r="D19" s="2"/>
      <c r="E19" s="2"/>
      <c r="F19" s="19"/>
      <c r="G19" s="19"/>
      <c r="H19" s="2"/>
    </row>
    <row r="20" spans="1:8" ht="25.9">
      <c r="A20" s="52"/>
      <c r="B20" s="97" t="s">
        <v>17</v>
      </c>
      <c r="C20" s="97"/>
      <c r="D20" s="97"/>
      <c r="E20" s="97"/>
      <c r="F20" s="97"/>
      <c r="G20" s="97"/>
      <c r="H20" s="97"/>
    </row>
    <row r="21" spans="1:8" ht="25.9">
      <c r="A21" s="52"/>
      <c r="B21" s="3"/>
      <c r="C21" s="3"/>
      <c r="D21" s="3"/>
      <c r="E21" s="3"/>
      <c r="F21" s="3"/>
      <c r="G21" s="3"/>
      <c r="H21" s="3"/>
    </row>
    <row r="22" spans="1:8" ht="26.45" thickBot="1">
      <c r="A22" s="52"/>
      <c r="B22" s="101" t="s">
        <v>18</v>
      </c>
      <c r="C22" s="101"/>
      <c r="D22" s="4"/>
      <c r="E22" s="4"/>
      <c r="F22" s="3"/>
      <c r="G22" s="3"/>
      <c r="H22" s="3"/>
    </row>
    <row r="23" spans="1:8" ht="16.149999999999999" thickBot="1">
      <c r="A23" s="52"/>
      <c r="B23" s="93" t="s">
        <v>19</v>
      </c>
      <c r="C23" s="94"/>
      <c r="D23" s="102" t="s">
        <v>20</v>
      </c>
      <c r="E23" s="103"/>
      <c r="F23" s="5"/>
      <c r="G23" s="2"/>
      <c r="H23" s="2"/>
    </row>
    <row r="24" spans="1:8" ht="16.149999999999999" thickBot="1">
      <c r="A24" s="52"/>
      <c r="B24" s="93" t="s">
        <v>21</v>
      </c>
      <c r="C24" s="94"/>
      <c r="D24" s="102" t="s">
        <v>22</v>
      </c>
      <c r="E24" s="103"/>
      <c r="F24" s="5"/>
      <c r="G24" s="2"/>
      <c r="H24" s="2"/>
    </row>
    <row r="25" spans="1:8" ht="15.75">
      <c r="A25" s="52"/>
      <c r="B25" s="93" t="s">
        <v>23</v>
      </c>
      <c r="C25" s="94"/>
      <c r="D25" s="107" t="s">
        <v>24</v>
      </c>
      <c r="E25" s="130"/>
      <c r="F25" s="5"/>
      <c r="G25" s="2"/>
      <c r="H25" s="2"/>
    </row>
    <row r="26" spans="1:8" ht="16.149999999999999" thickBot="1">
      <c r="A26" s="52"/>
      <c r="B26" s="93" t="s">
        <v>25</v>
      </c>
      <c r="C26" s="94"/>
      <c r="D26" s="95" t="s">
        <v>26</v>
      </c>
      <c r="E26" s="96"/>
      <c r="F26" s="5"/>
      <c r="G26" s="2"/>
      <c r="H26" s="2"/>
    </row>
    <row r="27" spans="1:8" ht="16.149999999999999" thickBot="1">
      <c r="A27" s="52"/>
      <c r="B27" s="93" t="s">
        <v>27</v>
      </c>
      <c r="C27" s="94"/>
      <c r="D27" s="102" t="s">
        <v>28</v>
      </c>
      <c r="E27" s="103"/>
      <c r="F27" s="5"/>
      <c r="G27" s="2"/>
      <c r="H27" s="2"/>
    </row>
    <row r="28" spans="1:8" ht="15.6">
      <c r="A28" s="52"/>
      <c r="B28" s="40"/>
      <c r="C28" s="40"/>
      <c r="D28" s="15"/>
      <c r="E28" s="15"/>
      <c r="F28" s="2"/>
      <c r="G28" s="2"/>
      <c r="H28" s="2"/>
    </row>
    <row r="29" spans="1:8" ht="18.600000000000001" thickBot="1">
      <c r="A29" s="52"/>
      <c r="B29" s="101" t="s">
        <v>29</v>
      </c>
      <c r="C29" s="101"/>
      <c r="D29" s="20"/>
      <c r="E29" s="20"/>
      <c r="F29" s="2"/>
      <c r="G29" s="2"/>
      <c r="H29" s="2"/>
    </row>
    <row r="30" spans="1:8" ht="16.149999999999999" thickBot="1">
      <c r="A30" s="52"/>
      <c r="B30" s="93" t="s">
        <v>19</v>
      </c>
      <c r="C30" s="94"/>
      <c r="D30" s="102" t="s">
        <v>30</v>
      </c>
      <c r="E30" s="103"/>
      <c r="F30" s="5"/>
      <c r="G30" s="2"/>
      <c r="H30" s="2"/>
    </row>
    <row r="31" spans="1:8" ht="16.149999999999999" thickBot="1">
      <c r="A31" s="52"/>
      <c r="B31" s="93" t="s">
        <v>31</v>
      </c>
      <c r="C31" s="94"/>
      <c r="D31" s="102" t="s">
        <v>32</v>
      </c>
      <c r="E31" s="103"/>
      <c r="F31" s="5"/>
      <c r="G31" s="2"/>
      <c r="H31" s="2"/>
    </row>
    <row r="32" spans="1:8" ht="16.149999999999999" thickBot="1">
      <c r="A32" s="52"/>
      <c r="B32" s="93" t="s">
        <v>33</v>
      </c>
      <c r="C32" s="94"/>
      <c r="D32" s="102" t="s">
        <v>22</v>
      </c>
      <c r="E32" s="103"/>
      <c r="F32" s="5"/>
      <c r="G32" s="2"/>
      <c r="H32" s="2"/>
    </row>
    <row r="33" spans="1:8" ht="15.75">
      <c r="A33" s="52"/>
      <c r="B33" s="93" t="s">
        <v>23</v>
      </c>
      <c r="C33" s="94"/>
      <c r="D33" s="107" t="s">
        <v>34</v>
      </c>
      <c r="E33" s="130"/>
      <c r="F33" s="5"/>
      <c r="G33" s="2"/>
      <c r="H33" s="2"/>
    </row>
    <row r="34" spans="1:8" ht="16.149999999999999" thickBot="1">
      <c r="A34" s="52"/>
      <c r="B34" s="93" t="s">
        <v>25</v>
      </c>
      <c r="C34" s="94"/>
      <c r="D34" s="102" t="s">
        <v>35</v>
      </c>
      <c r="E34" s="103"/>
      <c r="F34" s="5"/>
      <c r="G34" s="2"/>
      <c r="H34" s="2"/>
    </row>
    <row r="35" spans="1:8" ht="15.6">
      <c r="A35" s="52"/>
      <c r="B35" s="40"/>
      <c r="C35" s="40"/>
      <c r="D35" s="21"/>
      <c r="E35" s="21"/>
      <c r="F35" s="1"/>
      <c r="G35" s="1"/>
      <c r="H35" s="1"/>
    </row>
    <row r="36" spans="1:8" ht="15.6">
      <c r="A36" s="52"/>
      <c r="B36" s="93" t="s">
        <v>36</v>
      </c>
      <c r="C36" s="93"/>
      <c r="D36" s="106" t="s">
        <v>37</v>
      </c>
      <c r="E36" s="106"/>
      <c r="F36" s="43" t="s">
        <v>38</v>
      </c>
      <c r="G36" s="43" t="s">
        <v>39</v>
      </c>
      <c r="H36" s="2"/>
    </row>
    <row r="37" spans="1:8" ht="15.6">
      <c r="A37" s="52"/>
      <c r="B37" s="40"/>
      <c r="C37" s="22"/>
      <c r="D37" s="99" t="s">
        <v>40</v>
      </c>
      <c r="E37" s="100"/>
      <c r="F37" s="23" t="s">
        <v>41</v>
      </c>
      <c r="G37" s="49" t="s">
        <v>42</v>
      </c>
      <c r="H37" s="10"/>
    </row>
    <row r="38" spans="1:8" ht="15.6">
      <c r="A38" s="52"/>
      <c r="B38" s="40"/>
      <c r="C38" s="22"/>
      <c r="D38" s="99" t="s">
        <v>43</v>
      </c>
      <c r="E38" s="100"/>
      <c r="F38" s="23" t="s">
        <v>41</v>
      </c>
      <c r="G38" s="50" t="s">
        <v>44</v>
      </c>
      <c r="H38" s="10"/>
    </row>
    <row r="39" spans="1:8" ht="15.6">
      <c r="A39" s="52"/>
      <c r="B39" s="40"/>
      <c r="C39" s="22"/>
      <c r="D39" s="99" t="s">
        <v>45</v>
      </c>
      <c r="E39" s="100"/>
      <c r="F39" s="23" t="s">
        <v>46</v>
      </c>
      <c r="G39" s="51" t="s">
        <v>47</v>
      </c>
      <c r="H39" s="10"/>
    </row>
    <row r="40" spans="1:8" ht="15.6">
      <c r="A40" s="52"/>
      <c r="B40" s="40"/>
      <c r="C40" s="22"/>
      <c r="D40" s="99" t="s">
        <v>48</v>
      </c>
      <c r="E40" s="100"/>
      <c r="F40" s="23" t="s">
        <v>46</v>
      </c>
      <c r="G40" s="51" t="s">
        <v>49</v>
      </c>
      <c r="H40" s="10"/>
    </row>
    <row r="41" spans="1:8" ht="15.6">
      <c r="A41" s="52"/>
      <c r="B41" s="40"/>
      <c r="C41" s="40"/>
      <c r="D41" s="24"/>
      <c r="E41" s="24"/>
      <c r="F41" s="19"/>
      <c r="G41" s="19"/>
      <c r="H41" s="2"/>
    </row>
    <row r="42" spans="1:8" ht="18.600000000000001" thickBot="1">
      <c r="A42" s="52"/>
      <c r="B42" s="101" t="s">
        <v>50</v>
      </c>
      <c r="C42" s="101"/>
      <c r="D42" s="20" t="s">
        <v>51</v>
      </c>
      <c r="E42" s="20"/>
      <c r="F42" s="2"/>
      <c r="G42" s="2"/>
      <c r="H42" s="2"/>
    </row>
    <row r="43" spans="1:8" ht="16.149999999999999" thickBot="1">
      <c r="A43" s="52"/>
      <c r="B43" s="93" t="s">
        <v>19</v>
      </c>
      <c r="C43" s="94"/>
      <c r="D43" s="102"/>
      <c r="E43" s="103"/>
      <c r="F43" s="5"/>
      <c r="G43" s="2"/>
      <c r="H43" s="2"/>
    </row>
    <row r="44" spans="1:8" ht="16.149999999999999" thickBot="1">
      <c r="A44" s="52"/>
      <c r="B44" s="93" t="s">
        <v>23</v>
      </c>
      <c r="C44" s="94"/>
      <c r="D44" s="104"/>
      <c r="E44" s="105"/>
      <c r="F44" s="5"/>
      <c r="G44" s="2"/>
      <c r="H44" s="2"/>
    </row>
    <row r="45" spans="1:8" ht="16.149999999999999" thickBot="1">
      <c r="A45" s="52"/>
      <c r="B45" s="93" t="s">
        <v>25</v>
      </c>
      <c r="C45" s="94"/>
      <c r="D45" s="95"/>
      <c r="E45" s="96"/>
      <c r="F45" s="5"/>
      <c r="G45" s="2"/>
      <c r="H45" s="2"/>
    </row>
    <row r="46" spans="1:8" ht="15.6">
      <c r="A46" s="52"/>
      <c r="B46" s="40"/>
      <c r="C46" s="40"/>
      <c r="D46" s="25"/>
      <c r="E46" s="25"/>
      <c r="F46" s="2"/>
      <c r="G46" s="2"/>
      <c r="H46" s="2"/>
    </row>
    <row r="47" spans="1:8" ht="15.6">
      <c r="A47" s="52"/>
      <c r="B47" s="40"/>
      <c r="C47" s="40"/>
      <c r="D47" s="2"/>
      <c r="E47" s="2"/>
      <c r="F47" s="2"/>
      <c r="G47" s="2"/>
      <c r="H47" s="2"/>
    </row>
    <row r="48" spans="1:8" ht="25.9">
      <c r="A48" s="52"/>
      <c r="B48" s="97" t="s">
        <v>52</v>
      </c>
      <c r="C48" s="97"/>
      <c r="D48" s="97"/>
      <c r="E48" s="97"/>
      <c r="F48" s="97"/>
      <c r="G48" s="97"/>
      <c r="H48" s="97"/>
    </row>
    <row r="49" spans="1:8" ht="15.6">
      <c r="A49" s="52"/>
      <c r="B49" s="26"/>
      <c r="C49" s="26"/>
      <c r="D49" s="26"/>
      <c r="E49" s="26"/>
      <c r="F49" s="26"/>
      <c r="G49" s="26"/>
      <c r="H49" s="26"/>
    </row>
    <row r="50" spans="1:8" ht="16.149999999999999" thickBot="1">
      <c r="A50" s="52"/>
      <c r="B50" s="98" t="s">
        <v>53</v>
      </c>
      <c r="C50" s="98"/>
      <c r="D50" s="98"/>
      <c r="E50" s="98"/>
      <c r="F50" s="98"/>
      <c r="G50" s="98"/>
      <c r="H50" s="2"/>
    </row>
    <row r="51" spans="1:8" ht="154.5" customHeight="1" thickBot="1">
      <c r="A51" s="52"/>
      <c r="B51" s="58" t="s">
        <v>54</v>
      </c>
      <c r="C51" s="59"/>
      <c r="D51" s="59"/>
      <c r="E51" s="59"/>
      <c r="F51" s="59"/>
      <c r="G51" s="60"/>
      <c r="H51" s="5"/>
    </row>
    <row r="52" spans="1:8" ht="15.6">
      <c r="A52" s="52"/>
      <c r="B52" s="25"/>
      <c r="C52" s="25"/>
      <c r="D52" s="25"/>
      <c r="E52" s="25"/>
      <c r="F52" s="25"/>
      <c r="G52" s="25"/>
      <c r="H52" s="2"/>
    </row>
    <row r="53" spans="1:8" ht="16.5" customHeight="1" thickBot="1">
      <c r="A53" s="52"/>
      <c r="B53" s="57" t="s">
        <v>55</v>
      </c>
      <c r="C53" s="57"/>
      <c r="D53" s="57"/>
      <c r="E53" s="57"/>
      <c r="F53" s="57"/>
      <c r="G53" s="57"/>
      <c r="H53" s="2"/>
    </row>
    <row r="54" spans="1:8" ht="145.5" customHeight="1" thickBot="1">
      <c r="A54" s="52"/>
      <c r="B54" s="58" t="s">
        <v>56</v>
      </c>
      <c r="C54" s="59"/>
      <c r="D54" s="59"/>
      <c r="E54" s="59"/>
      <c r="F54" s="59"/>
      <c r="G54" s="60"/>
      <c r="H54" s="5"/>
    </row>
    <row r="55" spans="1:8" ht="15.6">
      <c r="A55" s="52"/>
      <c r="B55" s="25"/>
      <c r="C55" s="25"/>
      <c r="D55" s="25"/>
      <c r="E55" s="25"/>
      <c r="F55" s="25"/>
      <c r="G55" s="25"/>
      <c r="H55" s="2"/>
    </row>
    <row r="56" spans="1:8" ht="33.75" customHeight="1" thickBot="1">
      <c r="A56" s="52"/>
      <c r="B56" s="66" t="s">
        <v>57</v>
      </c>
      <c r="C56" s="66"/>
      <c r="D56" s="66"/>
      <c r="E56" s="66"/>
      <c r="F56" s="66"/>
      <c r="G56" s="66"/>
      <c r="H56" s="2"/>
    </row>
    <row r="57" spans="1:8" ht="163.5" customHeight="1" thickBot="1">
      <c r="A57" s="52"/>
      <c r="B57" s="58" t="s">
        <v>58</v>
      </c>
      <c r="C57" s="59"/>
      <c r="D57" s="59"/>
      <c r="E57" s="59"/>
      <c r="F57" s="59"/>
      <c r="G57" s="60"/>
      <c r="H57" s="5"/>
    </row>
    <row r="58" spans="1:8" ht="15.6">
      <c r="A58" s="52"/>
      <c r="B58" s="25"/>
      <c r="C58" s="25"/>
      <c r="D58" s="25"/>
      <c r="E58" s="25"/>
      <c r="F58" s="25"/>
      <c r="G58" s="25"/>
      <c r="H58" s="2"/>
    </row>
    <row r="59" spans="1:8" ht="51" customHeight="1" thickBot="1">
      <c r="A59" s="52"/>
      <c r="B59" s="66" t="s">
        <v>59</v>
      </c>
      <c r="C59" s="66"/>
      <c r="D59" s="66"/>
      <c r="E59" s="66"/>
      <c r="F59" s="66"/>
      <c r="G59" s="66"/>
      <c r="H59" s="2"/>
    </row>
    <row r="60" spans="1:8" ht="152.25" customHeight="1" thickBot="1">
      <c r="A60" s="52"/>
      <c r="B60" s="58" t="s">
        <v>60</v>
      </c>
      <c r="C60" s="59"/>
      <c r="D60" s="59"/>
      <c r="E60" s="59"/>
      <c r="F60" s="59"/>
      <c r="G60" s="60"/>
      <c r="H60" s="5"/>
    </row>
    <row r="61" spans="1:8" ht="15.6">
      <c r="A61" s="52"/>
      <c r="B61" s="25"/>
      <c r="C61" s="25"/>
      <c r="D61" s="25"/>
      <c r="E61" s="25"/>
      <c r="F61" s="25"/>
      <c r="G61" s="25"/>
      <c r="H61" s="2"/>
    </row>
    <row r="62" spans="1:8" ht="16.149999999999999" thickBot="1">
      <c r="A62" s="52"/>
      <c r="B62" s="91" t="s">
        <v>61</v>
      </c>
      <c r="C62" s="91"/>
      <c r="D62" s="91"/>
      <c r="E62" s="91"/>
      <c r="F62" s="91"/>
      <c r="G62" s="91"/>
      <c r="H62" s="2"/>
    </row>
    <row r="63" spans="1:8" ht="129" customHeight="1" thickBot="1">
      <c r="A63" s="52"/>
      <c r="B63" s="58" t="s">
        <v>62</v>
      </c>
      <c r="C63" s="59"/>
      <c r="D63" s="59"/>
      <c r="E63" s="59"/>
      <c r="F63" s="59"/>
      <c r="G63" s="60"/>
      <c r="H63" s="5"/>
    </row>
    <row r="64" spans="1:8" ht="15.6">
      <c r="A64" s="52"/>
      <c r="B64" s="25"/>
      <c r="C64" s="25"/>
      <c r="D64" s="25"/>
      <c r="E64" s="25"/>
      <c r="F64" s="25"/>
      <c r="G64" s="25"/>
      <c r="H64" s="2"/>
    </row>
    <row r="65" spans="1:8" ht="16.149999999999999" thickBot="1">
      <c r="A65" s="52"/>
      <c r="B65" s="91" t="s">
        <v>63</v>
      </c>
      <c r="C65" s="91"/>
      <c r="D65" s="91"/>
      <c r="E65" s="91"/>
      <c r="F65" s="91"/>
      <c r="G65" s="91"/>
      <c r="H65" s="2"/>
    </row>
    <row r="66" spans="1:8" ht="114" customHeight="1" thickBot="1">
      <c r="A66" s="52"/>
      <c r="B66" s="58" t="s">
        <v>64</v>
      </c>
      <c r="C66" s="59"/>
      <c r="D66" s="59"/>
      <c r="E66" s="59"/>
      <c r="F66" s="59"/>
      <c r="G66" s="60"/>
      <c r="H66" s="5"/>
    </row>
    <row r="67" spans="1:8" ht="15.6">
      <c r="A67" s="52"/>
      <c r="B67" s="25"/>
      <c r="C67" s="25"/>
      <c r="D67" s="25"/>
      <c r="E67" s="25"/>
      <c r="F67" s="25"/>
      <c r="G67" s="25"/>
      <c r="H67" s="2"/>
    </row>
    <row r="68" spans="1:8" ht="15.6">
      <c r="A68" s="52"/>
      <c r="B68" s="2"/>
      <c r="C68" s="2"/>
      <c r="D68" s="2"/>
      <c r="E68" s="2"/>
      <c r="F68" s="2"/>
      <c r="G68" s="2"/>
      <c r="H68" s="2"/>
    </row>
    <row r="69" spans="1:8" ht="25.9">
      <c r="A69" s="52"/>
      <c r="B69" s="92" t="s">
        <v>65</v>
      </c>
      <c r="C69" s="92"/>
      <c r="D69" s="92"/>
      <c r="E69" s="92"/>
      <c r="F69" s="92"/>
      <c r="G69" s="92"/>
      <c r="H69" s="92"/>
    </row>
    <row r="70" spans="1:8" ht="15.6">
      <c r="A70" s="52"/>
      <c r="B70" s="56" t="s">
        <v>66</v>
      </c>
      <c r="C70" s="56"/>
      <c r="D70" s="56"/>
      <c r="E70" s="56"/>
      <c r="F70" s="56"/>
      <c r="G70" s="56"/>
      <c r="H70" s="2"/>
    </row>
    <row r="71" spans="1:8" ht="15.6">
      <c r="A71" s="52"/>
      <c r="B71" s="2"/>
      <c r="C71" s="2"/>
      <c r="D71" s="2"/>
      <c r="E71" s="2"/>
      <c r="F71" s="2"/>
      <c r="G71" s="2"/>
      <c r="H71" s="2"/>
    </row>
    <row r="72" spans="1:8" ht="21">
      <c r="A72" s="52"/>
      <c r="B72" s="27" t="s">
        <v>67</v>
      </c>
      <c r="C72" s="2"/>
      <c r="D72" s="2"/>
      <c r="E72" s="2"/>
      <c r="F72" s="2"/>
      <c r="G72" s="2"/>
      <c r="H72" s="2"/>
    </row>
    <row r="73" spans="1:8" ht="37.5" customHeight="1">
      <c r="A73" s="52"/>
      <c r="B73" s="68" t="s">
        <v>68</v>
      </c>
      <c r="C73" s="68"/>
      <c r="D73" s="68"/>
      <c r="E73" s="68"/>
      <c r="F73" s="68"/>
      <c r="G73" s="68"/>
      <c r="H73" s="2"/>
    </row>
    <row r="74" spans="1:8" ht="15.6">
      <c r="A74" s="52"/>
      <c r="B74" s="2"/>
      <c r="C74" s="2"/>
      <c r="D74" s="2"/>
      <c r="E74" s="2"/>
      <c r="F74" s="2"/>
      <c r="G74" s="2"/>
      <c r="H74" s="2"/>
    </row>
    <row r="75" spans="1:8" ht="18">
      <c r="A75" s="52"/>
      <c r="B75" s="90" t="s">
        <v>69</v>
      </c>
      <c r="C75" s="90"/>
      <c r="D75" s="90" t="s">
        <v>70</v>
      </c>
      <c r="E75" s="90"/>
      <c r="F75" s="90" t="s">
        <v>71</v>
      </c>
      <c r="G75" s="90"/>
      <c r="H75" s="2"/>
    </row>
    <row r="76" spans="1:8" ht="15.6">
      <c r="A76" s="52"/>
      <c r="B76" s="82" t="s">
        <v>72</v>
      </c>
      <c r="C76" s="83"/>
      <c r="D76" s="82">
        <v>5</v>
      </c>
      <c r="E76" s="83"/>
      <c r="F76" s="86">
        <v>42027</v>
      </c>
      <c r="G76" s="87"/>
      <c r="H76" s="10"/>
    </row>
    <row r="77" spans="1:8" ht="15.6">
      <c r="A77" s="52"/>
      <c r="B77" s="82" t="s">
        <v>73</v>
      </c>
      <c r="C77" s="83"/>
      <c r="D77" s="82">
        <v>20</v>
      </c>
      <c r="E77" s="83"/>
      <c r="F77" s="86">
        <v>42156</v>
      </c>
      <c r="G77" s="87"/>
      <c r="H77" s="10"/>
    </row>
    <row r="78" spans="1:8" ht="15.6">
      <c r="A78" s="52"/>
      <c r="B78" s="82"/>
      <c r="C78" s="83"/>
      <c r="D78" s="82"/>
      <c r="E78" s="83"/>
      <c r="F78" s="86"/>
      <c r="G78" s="87"/>
      <c r="H78" s="10"/>
    </row>
    <row r="79" spans="1:8" ht="15.6">
      <c r="A79" s="52"/>
      <c r="B79" s="88" t="s">
        <v>74</v>
      </c>
      <c r="C79" s="89"/>
      <c r="D79" s="82"/>
      <c r="E79" s="83"/>
      <c r="F79" s="82"/>
      <c r="G79" s="83"/>
      <c r="H79" s="10"/>
    </row>
    <row r="80" spans="1:8" ht="15.6">
      <c r="A80" s="52"/>
      <c r="B80" s="82"/>
      <c r="C80" s="83"/>
      <c r="D80" s="82"/>
      <c r="E80" s="83"/>
      <c r="F80" s="86"/>
      <c r="G80" s="87"/>
      <c r="H80" s="10"/>
    </row>
    <row r="81" spans="1:8" ht="15.6">
      <c r="A81" s="52"/>
      <c r="B81" s="82"/>
      <c r="C81" s="83"/>
      <c r="D81" s="82"/>
      <c r="E81" s="83"/>
      <c r="F81" s="82"/>
      <c r="G81" s="83"/>
      <c r="H81" s="10"/>
    </row>
    <row r="82" spans="1:8" ht="15.6">
      <c r="A82" s="52"/>
      <c r="B82" s="82"/>
      <c r="C82" s="83"/>
      <c r="D82" s="82"/>
      <c r="E82" s="83"/>
      <c r="F82" s="86"/>
      <c r="G82" s="87"/>
      <c r="H82" s="10"/>
    </row>
    <row r="83" spans="1:8" ht="15.6">
      <c r="A83" s="52"/>
      <c r="B83" s="82"/>
      <c r="C83" s="83"/>
      <c r="D83" s="82"/>
      <c r="E83" s="83"/>
      <c r="F83" s="86"/>
      <c r="G83" s="87"/>
      <c r="H83" s="10"/>
    </row>
    <row r="84" spans="1:8" ht="15.6">
      <c r="A84" s="52"/>
      <c r="B84" s="82"/>
      <c r="C84" s="83"/>
      <c r="D84" s="82"/>
      <c r="E84" s="83"/>
      <c r="F84" s="82"/>
      <c r="G84" s="83"/>
      <c r="H84" s="10"/>
    </row>
    <row r="85" spans="1:8" ht="15.6">
      <c r="A85" s="52"/>
      <c r="B85" s="82"/>
      <c r="C85" s="83"/>
      <c r="D85" s="82"/>
      <c r="E85" s="83"/>
      <c r="F85" s="82"/>
      <c r="G85" s="83"/>
      <c r="H85" s="10"/>
    </row>
    <row r="86" spans="1:8" ht="15.6">
      <c r="A86" s="52"/>
      <c r="B86" s="84"/>
      <c r="C86" s="85"/>
      <c r="D86" s="84"/>
      <c r="E86" s="85"/>
      <c r="F86" s="84"/>
      <c r="G86" s="85"/>
      <c r="H86" s="10"/>
    </row>
    <row r="87" spans="1:8" ht="15.6">
      <c r="A87" s="52"/>
      <c r="B87" s="19"/>
      <c r="C87" s="19"/>
      <c r="D87" s="19"/>
      <c r="E87" s="19"/>
      <c r="F87" s="19"/>
      <c r="G87" s="19"/>
      <c r="H87" s="2"/>
    </row>
    <row r="88" spans="1:8" ht="21">
      <c r="A88" s="52"/>
      <c r="B88" s="27" t="s">
        <v>75</v>
      </c>
      <c r="C88" s="2"/>
      <c r="D88" s="2"/>
      <c r="E88" s="2"/>
      <c r="F88" s="2"/>
      <c r="G88" s="2"/>
      <c r="H88" s="2"/>
    </row>
    <row r="89" spans="1:8" ht="36" customHeight="1">
      <c r="A89" s="52"/>
      <c r="B89" s="68" t="s">
        <v>76</v>
      </c>
      <c r="C89" s="68"/>
      <c r="D89" s="68"/>
      <c r="E89" s="68"/>
      <c r="F89" s="68"/>
      <c r="G89" s="68"/>
      <c r="H89" s="2"/>
    </row>
    <row r="90" spans="1:8" ht="15.6">
      <c r="A90" s="52"/>
      <c r="B90" s="2"/>
      <c r="C90" s="2"/>
      <c r="D90" s="2"/>
      <c r="E90" s="2"/>
      <c r="F90" s="2"/>
      <c r="G90" s="2"/>
      <c r="H90" s="2"/>
    </row>
    <row r="91" spans="1:8" ht="21">
      <c r="A91" s="52"/>
      <c r="B91" s="81" t="s">
        <v>77</v>
      </c>
      <c r="C91" s="81"/>
      <c r="D91" s="39" t="s">
        <v>78</v>
      </c>
      <c r="E91" s="39" t="s">
        <v>79</v>
      </c>
      <c r="F91" s="81" t="s">
        <v>80</v>
      </c>
      <c r="G91" s="81"/>
      <c r="H91" s="2"/>
    </row>
    <row r="92" spans="1:8" ht="18">
      <c r="A92" s="52"/>
      <c r="B92" s="42"/>
      <c r="C92" s="42"/>
      <c r="D92" s="42"/>
      <c r="E92" s="42"/>
      <c r="F92" s="42"/>
      <c r="G92" s="42"/>
      <c r="H92" s="2"/>
    </row>
    <row r="93" spans="1:8" ht="18">
      <c r="A93" s="52"/>
      <c r="B93" s="77" t="s">
        <v>81</v>
      </c>
      <c r="C93" s="77"/>
      <c r="D93" s="77"/>
      <c r="E93" s="77"/>
      <c r="F93" s="77"/>
      <c r="G93" s="77"/>
      <c r="H93" s="2"/>
    </row>
    <row r="94" spans="1:8" ht="15.6">
      <c r="A94" s="52"/>
      <c r="B94" s="69" t="s">
        <v>82</v>
      </c>
      <c r="C94" s="70"/>
      <c r="D94" s="28">
        <v>8000</v>
      </c>
      <c r="E94" s="29">
        <v>1</v>
      </c>
      <c r="F94" s="71">
        <f t="shared" ref="F94:F102" si="0">D94*E94</f>
        <v>8000</v>
      </c>
      <c r="G94" s="72"/>
      <c r="H94" s="10"/>
    </row>
    <row r="95" spans="1:8" ht="15.6">
      <c r="A95" s="52"/>
      <c r="B95" s="69" t="s">
        <v>83</v>
      </c>
      <c r="C95" s="70"/>
      <c r="D95" s="28">
        <v>500</v>
      </c>
      <c r="E95" s="29">
        <v>1</v>
      </c>
      <c r="F95" s="71">
        <f t="shared" si="0"/>
        <v>500</v>
      </c>
      <c r="G95" s="72"/>
      <c r="H95" s="10"/>
    </row>
    <row r="96" spans="1:8" ht="15.6">
      <c r="A96" s="52"/>
      <c r="B96" s="69" t="s">
        <v>84</v>
      </c>
      <c r="C96" s="70"/>
      <c r="D96" s="28">
        <v>75</v>
      </c>
      <c r="E96" s="29">
        <v>116</v>
      </c>
      <c r="F96" s="71">
        <f t="shared" si="0"/>
        <v>8700</v>
      </c>
      <c r="G96" s="72"/>
      <c r="H96" s="10"/>
    </row>
    <row r="97" spans="1:8" ht="15.6">
      <c r="A97" s="52"/>
      <c r="B97" s="69" t="s">
        <v>85</v>
      </c>
      <c r="C97" s="70"/>
      <c r="D97" s="28">
        <v>60</v>
      </c>
      <c r="E97" s="29">
        <v>25</v>
      </c>
      <c r="F97" s="71">
        <f t="shared" si="0"/>
        <v>1500</v>
      </c>
      <c r="G97" s="72"/>
      <c r="H97" s="10"/>
    </row>
    <row r="98" spans="1:8" ht="15.6">
      <c r="A98" s="52"/>
      <c r="B98" s="69" t="s">
        <v>86</v>
      </c>
      <c r="C98" s="70"/>
      <c r="D98" s="28">
        <v>15</v>
      </c>
      <c r="E98" s="29">
        <v>124</v>
      </c>
      <c r="F98" s="71">
        <f t="shared" si="0"/>
        <v>1860</v>
      </c>
      <c r="G98" s="72"/>
      <c r="H98" s="10"/>
    </row>
    <row r="99" spans="1:8" ht="15.6">
      <c r="A99" s="52"/>
      <c r="B99" s="69" t="s">
        <v>87</v>
      </c>
      <c r="C99" s="70"/>
      <c r="D99" s="28">
        <v>1000</v>
      </c>
      <c r="E99" s="29">
        <v>1</v>
      </c>
      <c r="F99" s="71">
        <f t="shared" si="0"/>
        <v>1000</v>
      </c>
      <c r="G99" s="72"/>
      <c r="H99" s="10"/>
    </row>
    <row r="100" spans="1:8" ht="15.6">
      <c r="A100" s="52"/>
      <c r="B100" s="69" t="s">
        <v>88</v>
      </c>
      <c r="C100" s="70"/>
      <c r="D100" s="28">
        <v>250</v>
      </c>
      <c r="E100" s="29">
        <v>1</v>
      </c>
      <c r="F100" s="71">
        <f t="shared" si="0"/>
        <v>250</v>
      </c>
      <c r="G100" s="72"/>
      <c r="H100" s="10"/>
    </row>
    <row r="101" spans="1:8" ht="15.6">
      <c r="A101" s="52"/>
      <c r="B101" s="69" t="s">
        <v>89</v>
      </c>
      <c r="C101" s="70"/>
      <c r="D101" s="28">
        <v>6</v>
      </c>
      <c r="E101" s="29">
        <v>4250</v>
      </c>
      <c r="F101" s="71">
        <f t="shared" si="0"/>
        <v>25500</v>
      </c>
      <c r="G101" s="72"/>
      <c r="H101" s="10"/>
    </row>
    <row r="102" spans="1:8" ht="15.6">
      <c r="A102" s="52"/>
      <c r="B102" s="69" t="s">
        <v>90</v>
      </c>
      <c r="C102" s="70"/>
      <c r="D102" s="28">
        <v>60</v>
      </c>
      <c r="E102" s="29">
        <v>13</v>
      </c>
      <c r="F102" s="71">
        <f t="shared" si="0"/>
        <v>780</v>
      </c>
      <c r="G102" s="72"/>
      <c r="H102" s="10"/>
    </row>
    <row r="103" spans="1:8" ht="15.6">
      <c r="A103" s="52"/>
      <c r="B103" s="69" t="s">
        <v>91</v>
      </c>
      <c r="C103" s="70"/>
      <c r="D103" s="28">
        <v>500</v>
      </c>
      <c r="E103" s="29">
        <v>1</v>
      </c>
      <c r="F103" s="71">
        <f t="shared" ref="F103:F106" si="1">D103*E103</f>
        <v>500</v>
      </c>
      <c r="G103" s="72"/>
      <c r="H103" s="10"/>
    </row>
    <row r="104" spans="1:8" ht="15.6">
      <c r="A104" s="52"/>
      <c r="B104" s="69" t="s">
        <v>92</v>
      </c>
      <c r="C104" s="70"/>
      <c r="D104" s="28">
        <v>5</v>
      </c>
      <c r="E104" s="29">
        <v>20</v>
      </c>
      <c r="F104" s="71">
        <f t="shared" si="1"/>
        <v>100</v>
      </c>
      <c r="G104" s="72"/>
      <c r="H104" s="10"/>
    </row>
    <row r="105" spans="1:8" ht="15.6">
      <c r="A105" s="52"/>
      <c r="B105" s="69" t="s">
        <v>93</v>
      </c>
      <c r="C105" s="70"/>
      <c r="D105" s="28">
        <v>1000</v>
      </c>
      <c r="E105" s="29">
        <v>1</v>
      </c>
      <c r="F105" s="71">
        <f t="shared" si="1"/>
        <v>1000</v>
      </c>
      <c r="G105" s="72"/>
      <c r="H105" s="10"/>
    </row>
    <row r="106" spans="1:8" ht="15.6">
      <c r="A106" s="52"/>
      <c r="B106" s="69" t="s">
        <v>94</v>
      </c>
      <c r="C106" s="70"/>
      <c r="D106" s="28">
        <v>2500</v>
      </c>
      <c r="E106" s="29">
        <v>1</v>
      </c>
      <c r="F106" s="71">
        <f t="shared" si="1"/>
        <v>2500</v>
      </c>
      <c r="G106" s="72"/>
      <c r="H106" s="10"/>
    </row>
    <row r="107" spans="1:8" ht="16.149999999999999" thickBot="1">
      <c r="A107" s="52"/>
      <c r="B107" s="69" t="s">
        <v>95</v>
      </c>
      <c r="C107" s="70"/>
      <c r="D107" s="28" t="s">
        <v>95</v>
      </c>
      <c r="E107" s="29" t="s">
        <v>95</v>
      </c>
      <c r="F107" s="71" t="s">
        <v>95</v>
      </c>
      <c r="G107" s="72"/>
      <c r="H107" s="10"/>
    </row>
    <row r="108" spans="1:8" ht="16.149999999999999" thickBot="1">
      <c r="A108" s="52"/>
      <c r="B108" s="19"/>
      <c r="C108" s="19"/>
      <c r="D108" s="19"/>
      <c r="E108" s="30" t="s">
        <v>96</v>
      </c>
      <c r="F108" s="79">
        <f>SUM(F94:G107)</f>
        <v>52190</v>
      </c>
      <c r="G108" s="80"/>
      <c r="H108" s="5"/>
    </row>
    <row r="109" spans="1:8" ht="15.6">
      <c r="A109" s="52"/>
      <c r="B109" s="2"/>
      <c r="C109" s="2"/>
      <c r="D109" s="2"/>
      <c r="E109" s="40"/>
      <c r="F109" s="31"/>
      <c r="G109" s="31"/>
      <c r="H109" s="2"/>
    </row>
    <row r="110" spans="1:8" ht="18">
      <c r="A110" s="52"/>
      <c r="B110" s="77" t="s">
        <v>97</v>
      </c>
      <c r="C110" s="77"/>
      <c r="D110" s="77"/>
      <c r="E110" s="77"/>
      <c r="F110" s="77"/>
      <c r="G110" s="77"/>
      <c r="H110" s="2"/>
    </row>
    <row r="111" spans="1:8" ht="15.6">
      <c r="A111" s="52"/>
      <c r="B111" s="69"/>
      <c r="C111" s="70"/>
      <c r="D111" s="28"/>
      <c r="E111" s="29"/>
      <c r="F111" s="71">
        <f t="shared" ref="F111:F120" si="2">D111*E111</f>
        <v>0</v>
      </c>
      <c r="G111" s="72"/>
      <c r="H111" s="10"/>
    </row>
    <row r="112" spans="1:8" ht="15.6">
      <c r="A112" s="52"/>
      <c r="B112" s="69"/>
      <c r="C112" s="70"/>
      <c r="D112" s="28"/>
      <c r="E112" s="29"/>
      <c r="F112" s="71">
        <f t="shared" si="2"/>
        <v>0</v>
      </c>
      <c r="G112" s="72"/>
      <c r="H112" s="10"/>
    </row>
    <row r="113" spans="1:8" ht="15.6">
      <c r="A113" s="52"/>
      <c r="B113" s="69"/>
      <c r="C113" s="70"/>
      <c r="D113" s="28"/>
      <c r="E113" s="29"/>
      <c r="F113" s="71">
        <f t="shared" si="2"/>
        <v>0</v>
      </c>
      <c r="G113" s="72"/>
      <c r="H113" s="10"/>
    </row>
    <row r="114" spans="1:8" ht="15.6">
      <c r="A114" s="52"/>
      <c r="B114" s="69"/>
      <c r="C114" s="70"/>
      <c r="D114" s="28"/>
      <c r="E114" s="29"/>
      <c r="F114" s="71">
        <f t="shared" si="2"/>
        <v>0</v>
      </c>
      <c r="G114" s="72"/>
      <c r="H114" s="10"/>
    </row>
    <row r="115" spans="1:8" ht="15.6">
      <c r="A115" s="52"/>
      <c r="B115" s="69"/>
      <c r="C115" s="70"/>
      <c r="D115" s="28"/>
      <c r="E115" s="29"/>
      <c r="F115" s="71">
        <f t="shared" si="2"/>
        <v>0</v>
      </c>
      <c r="G115" s="72"/>
      <c r="H115" s="10"/>
    </row>
    <row r="116" spans="1:8" ht="15.6">
      <c r="A116" s="52"/>
      <c r="B116" s="69"/>
      <c r="C116" s="70"/>
      <c r="D116" s="28"/>
      <c r="E116" s="29"/>
      <c r="F116" s="71">
        <f t="shared" si="2"/>
        <v>0</v>
      </c>
      <c r="G116" s="72"/>
      <c r="H116" s="10"/>
    </row>
    <row r="117" spans="1:8" ht="15.6">
      <c r="A117" s="52"/>
      <c r="B117" s="69"/>
      <c r="C117" s="70"/>
      <c r="D117" s="28"/>
      <c r="E117" s="29"/>
      <c r="F117" s="71">
        <f t="shared" si="2"/>
        <v>0</v>
      </c>
      <c r="G117" s="72"/>
      <c r="H117" s="10"/>
    </row>
    <row r="118" spans="1:8" ht="15.6">
      <c r="A118" s="52"/>
      <c r="B118" s="69"/>
      <c r="C118" s="70"/>
      <c r="D118" s="28"/>
      <c r="E118" s="29"/>
      <c r="F118" s="71">
        <f t="shared" si="2"/>
        <v>0</v>
      </c>
      <c r="G118" s="72"/>
      <c r="H118" s="10"/>
    </row>
    <row r="119" spans="1:8" ht="15.6">
      <c r="A119" s="52"/>
      <c r="B119" s="69"/>
      <c r="C119" s="70"/>
      <c r="D119" s="28"/>
      <c r="E119" s="29"/>
      <c r="F119" s="71">
        <f t="shared" si="2"/>
        <v>0</v>
      </c>
      <c r="G119" s="72"/>
      <c r="H119" s="10"/>
    </row>
    <row r="120" spans="1:8" ht="15.6">
      <c r="A120" s="52"/>
      <c r="B120" s="69"/>
      <c r="C120" s="70"/>
      <c r="D120" s="28"/>
      <c r="E120" s="29"/>
      <c r="F120" s="71">
        <f t="shared" si="2"/>
        <v>0</v>
      </c>
      <c r="G120" s="72"/>
      <c r="H120" s="10"/>
    </row>
    <row r="121" spans="1:8" ht="16.149999999999999" thickBot="1">
      <c r="A121" s="52"/>
      <c r="B121" s="24"/>
      <c r="C121" s="24"/>
      <c r="D121" s="32"/>
      <c r="E121" s="30" t="s">
        <v>96</v>
      </c>
      <c r="F121" s="73">
        <f>SUM(F111:G120)</f>
        <v>0</v>
      </c>
      <c r="G121" s="74"/>
      <c r="H121" s="5"/>
    </row>
    <row r="122" spans="1:8" ht="15.6">
      <c r="A122" s="52"/>
      <c r="B122" s="33"/>
      <c r="C122" s="33"/>
      <c r="D122" s="34"/>
      <c r="E122" s="40"/>
      <c r="F122" s="31"/>
      <c r="G122" s="31"/>
      <c r="H122" s="2"/>
    </row>
    <row r="123" spans="1:8" ht="18">
      <c r="A123" s="52"/>
      <c r="B123" s="77" t="s">
        <v>98</v>
      </c>
      <c r="C123" s="77"/>
      <c r="D123" s="77"/>
      <c r="E123" s="77"/>
      <c r="F123" s="77"/>
      <c r="G123" s="77"/>
      <c r="H123" s="2"/>
    </row>
    <row r="124" spans="1:8" ht="15.6">
      <c r="A124" s="52"/>
      <c r="B124" s="69" t="s">
        <v>99</v>
      </c>
      <c r="C124" s="70"/>
      <c r="D124" s="28"/>
      <c r="E124" s="29"/>
      <c r="F124" s="71">
        <f t="shared" ref="F124:F133" si="3">D124*E124</f>
        <v>0</v>
      </c>
      <c r="G124" s="72"/>
      <c r="H124" s="10"/>
    </row>
    <row r="125" spans="1:8" ht="15.6">
      <c r="A125" s="52"/>
      <c r="B125" s="69"/>
      <c r="C125" s="70"/>
      <c r="D125" s="28"/>
      <c r="E125" s="29"/>
      <c r="F125" s="71">
        <f t="shared" si="3"/>
        <v>0</v>
      </c>
      <c r="G125" s="72"/>
      <c r="H125" s="10"/>
    </row>
    <row r="126" spans="1:8" ht="15.6">
      <c r="A126" s="52"/>
      <c r="B126" s="69"/>
      <c r="C126" s="70"/>
      <c r="D126" s="28"/>
      <c r="E126" s="29"/>
      <c r="F126" s="71">
        <f t="shared" si="3"/>
        <v>0</v>
      </c>
      <c r="G126" s="72"/>
      <c r="H126" s="10"/>
    </row>
    <row r="127" spans="1:8" ht="15.6">
      <c r="A127" s="52"/>
      <c r="B127" s="69"/>
      <c r="C127" s="70"/>
      <c r="D127" s="28"/>
      <c r="E127" s="29"/>
      <c r="F127" s="71">
        <f t="shared" si="3"/>
        <v>0</v>
      </c>
      <c r="G127" s="72"/>
      <c r="H127" s="10"/>
    </row>
    <row r="128" spans="1:8" ht="15.6">
      <c r="A128" s="52"/>
      <c r="B128" s="69"/>
      <c r="C128" s="70"/>
      <c r="D128" s="28"/>
      <c r="E128" s="29"/>
      <c r="F128" s="71">
        <f t="shared" si="3"/>
        <v>0</v>
      </c>
      <c r="G128" s="72"/>
      <c r="H128" s="10"/>
    </row>
    <row r="129" spans="1:8" ht="15.6">
      <c r="A129" s="52"/>
      <c r="B129" s="69"/>
      <c r="C129" s="70"/>
      <c r="D129" s="28"/>
      <c r="E129" s="29"/>
      <c r="F129" s="71">
        <f t="shared" si="3"/>
        <v>0</v>
      </c>
      <c r="G129" s="72"/>
      <c r="H129" s="10"/>
    </row>
    <row r="130" spans="1:8" ht="15.6">
      <c r="A130" s="52"/>
      <c r="B130" s="69"/>
      <c r="C130" s="70"/>
      <c r="D130" s="28"/>
      <c r="E130" s="29"/>
      <c r="F130" s="71">
        <f t="shared" si="3"/>
        <v>0</v>
      </c>
      <c r="G130" s="72"/>
      <c r="H130" s="10"/>
    </row>
    <row r="131" spans="1:8" ht="15.6">
      <c r="A131" s="52"/>
      <c r="B131" s="69"/>
      <c r="C131" s="70"/>
      <c r="D131" s="28"/>
      <c r="E131" s="29"/>
      <c r="F131" s="71">
        <f t="shared" si="3"/>
        <v>0</v>
      </c>
      <c r="G131" s="72"/>
      <c r="H131" s="10"/>
    </row>
    <row r="132" spans="1:8" ht="15.6">
      <c r="A132" s="52"/>
      <c r="B132" s="69"/>
      <c r="C132" s="70"/>
      <c r="D132" s="28"/>
      <c r="E132" s="29"/>
      <c r="F132" s="71">
        <f t="shared" si="3"/>
        <v>0</v>
      </c>
      <c r="G132" s="72"/>
      <c r="H132" s="10"/>
    </row>
    <row r="133" spans="1:8" ht="15.6">
      <c r="A133" s="52"/>
      <c r="B133" s="69"/>
      <c r="C133" s="70"/>
      <c r="D133" s="28"/>
      <c r="E133" s="29"/>
      <c r="F133" s="71">
        <f t="shared" si="3"/>
        <v>0</v>
      </c>
      <c r="G133" s="72"/>
      <c r="H133" s="10"/>
    </row>
    <row r="134" spans="1:8" ht="16.149999999999999" thickBot="1">
      <c r="A134" s="52"/>
      <c r="B134" s="24"/>
      <c r="C134" s="24"/>
      <c r="D134" s="32"/>
      <c r="E134" s="30" t="s">
        <v>96</v>
      </c>
      <c r="F134" s="73">
        <f>SUM(F124:G133)</f>
        <v>0</v>
      </c>
      <c r="G134" s="74"/>
      <c r="H134" s="5"/>
    </row>
    <row r="135" spans="1:8" ht="15.6">
      <c r="A135" s="52"/>
      <c r="B135" s="33"/>
      <c r="C135" s="33"/>
      <c r="D135" s="34"/>
      <c r="E135" s="40"/>
      <c r="F135" s="31"/>
      <c r="G135" s="31"/>
      <c r="H135" s="2"/>
    </row>
    <row r="136" spans="1:8" ht="18">
      <c r="A136" s="52"/>
      <c r="B136" s="77" t="s">
        <v>100</v>
      </c>
      <c r="C136" s="77"/>
      <c r="D136" s="77"/>
      <c r="E136" s="77"/>
      <c r="F136" s="77"/>
      <c r="G136" s="77"/>
      <c r="H136" s="2"/>
    </row>
    <row r="137" spans="1:8" ht="15.6">
      <c r="A137" s="52"/>
      <c r="B137" s="69" t="s">
        <v>101</v>
      </c>
      <c r="C137" s="70"/>
      <c r="D137" s="28"/>
      <c r="E137" s="29">
        <f>F108*0.05</f>
        <v>2609.5</v>
      </c>
      <c r="F137" s="78">
        <f>E137</f>
        <v>2609.5</v>
      </c>
      <c r="G137" s="72"/>
      <c r="H137" s="10"/>
    </row>
    <row r="138" spans="1:8" ht="15.6">
      <c r="A138" s="52"/>
      <c r="B138" s="69" t="s">
        <v>102</v>
      </c>
      <c r="C138" s="70"/>
      <c r="D138" s="28"/>
      <c r="E138" s="29">
        <f>F108*0.1</f>
        <v>5219</v>
      </c>
      <c r="F138" s="71">
        <f>E138</f>
        <v>5219</v>
      </c>
      <c r="G138" s="72"/>
      <c r="H138" s="10"/>
    </row>
    <row r="139" spans="1:8" ht="15.6">
      <c r="A139" s="52"/>
      <c r="B139" s="69" t="s">
        <v>103</v>
      </c>
      <c r="C139" s="70"/>
      <c r="D139" s="28"/>
      <c r="E139" s="29">
        <f>F108*0.05</f>
        <v>2609.5</v>
      </c>
      <c r="F139" s="71">
        <f>E139</f>
        <v>2609.5</v>
      </c>
      <c r="G139" s="72"/>
      <c r="H139" s="10"/>
    </row>
    <row r="140" spans="1:8" ht="16.149999999999999" thickBot="1">
      <c r="A140" s="52"/>
      <c r="B140" s="24"/>
      <c r="C140" s="24"/>
      <c r="D140" s="32"/>
      <c r="E140" s="30" t="s">
        <v>96</v>
      </c>
      <c r="F140" s="73">
        <f>SUM(F137:F139)</f>
        <v>10438</v>
      </c>
      <c r="G140" s="74"/>
      <c r="H140" s="5"/>
    </row>
    <row r="141" spans="1:8" ht="15.6">
      <c r="A141" s="52"/>
      <c r="B141" s="33"/>
      <c r="C141" s="33"/>
      <c r="D141" s="34"/>
      <c r="E141" s="40"/>
      <c r="F141" s="31"/>
      <c r="G141" s="31"/>
      <c r="H141" s="2"/>
    </row>
    <row r="142" spans="1:8" ht="18">
      <c r="A142" s="52"/>
      <c r="B142" s="77" t="s">
        <v>104</v>
      </c>
      <c r="C142" s="77"/>
      <c r="D142" s="77"/>
      <c r="E142" s="77"/>
      <c r="F142" s="77"/>
      <c r="G142" s="77"/>
      <c r="H142" s="2"/>
    </row>
    <row r="143" spans="1:8" ht="15.6">
      <c r="A143" s="52"/>
      <c r="B143" s="69" t="s">
        <v>99</v>
      </c>
      <c r="C143" s="70"/>
      <c r="D143" s="28"/>
      <c r="E143" s="29"/>
      <c r="F143" s="71">
        <f t="shared" ref="F143:F152" si="4">D143*E143</f>
        <v>0</v>
      </c>
      <c r="G143" s="72"/>
      <c r="H143" s="10"/>
    </row>
    <row r="144" spans="1:8" ht="15.6">
      <c r="A144" s="52"/>
      <c r="B144" s="69"/>
      <c r="C144" s="70"/>
      <c r="D144" s="28"/>
      <c r="E144" s="29"/>
      <c r="F144" s="71">
        <f t="shared" si="4"/>
        <v>0</v>
      </c>
      <c r="G144" s="72"/>
      <c r="H144" s="10"/>
    </row>
    <row r="145" spans="1:8" ht="15.6">
      <c r="A145" s="52"/>
      <c r="B145" s="69"/>
      <c r="C145" s="70"/>
      <c r="D145" s="28"/>
      <c r="E145" s="29"/>
      <c r="F145" s="71">
        <f t="shared" si="4"/>
        <v>0</v>
      </c>
      <c r="G145" s="72"/>
      <c r="H145" s="10"/>
    </row>
    <row r="146" spans="1:8" ht="15.6">
      <c r="A146" s="52"/>
      <c r="B146" s="69"/>
      <c r="C146" s="70"/>
      <c r="D146" s="28"/>
      <c r="E146" s="29"/>
      <c r="F146" s="71">
        <f t="shared" si="4"/>
        <v>0</v>
      </c>
      <c r="G146" s="72"/>
      <c r="H146" s="10"/>
    </row>
    <row r="147" spans="1:8" ht="15.6">
      <c r="A147" s="52"/>
      <c r="B147" s="69"/>
      <c r="C147" s="70"/>
      <c r="D147" s="28"/>
      <c r="E147" s="29"/>
      <c r="F147" s="71">
        <f t="shared" si="4"/>
        <v>0</v>
      </c>
      <c r="G147" s="72"/>
      <c r="H147" s="10"/>
    </row>
    <row r="148" spans="1:8" ht="15.6">
      <c r="A148" s="52"/>
      <c r="B148" s="69"/>
      <c r="C148" s="70"/>
      <c r="D148" s="28"/>
      <c r="E148" s="29"/>
      <c r="F148" s="71">
        <f t="shared" si="4"/>
        <v>0</v>
      </c>
      <c r="G148" s="72"/>
      <c r="H148" s="10"/>
    </row>
    <row r="149" spans="1:8" ht="15.6">
      <c r="A149" s="52"/>
      <c r="B149" s="69"/>
      <c r="C149" s="70"/>
      <c r="D149" s="28"/>
      <c r="E149" s="29"/>
      <c r="F149" s="71">
        <f t="shared" si="4"/>
        <v>0</v>
      </c>
      <c r="G149" s="72"/>
      <c r="H149" s="10"/>
    </row>
    <row r="150" spans="1:8" ht="15.6">
      <c r="A150" s="52"/>
      <c r="B150" s="69"/>
      <c r="C150" s="70"/>
      <c r="D150" s="28"/>
      <c r="E150" s="29"/>
      <c r="F150" s="71">
        <f t="shared" si="4"/>
        <v>0</v>
      </c>
      <c r="G150" s="72"/>
      <c r="H150" s="10"/>
    </row>
    <row r="151" spans="1:8" ht="15.6">
      <c r="A151" s="52"/>
      <c r="B151" s="69"/>
      <c r="C151" s="70"/>
      <c r="D151" s="28"/>
      <c r="E151" s="29"/>
      <c r="F151" s="71">
        <f t="shared" si="4"/>
        <v>0</v>
      </c>
      <c r="G151" s="72"/>
      <c r="H151" s="10"/>
    </row>
    <row r="152" spans="1:8" ht="15.6">
      <c r="A152" s="52"/>
      <c r="B152" s="69"/>
      <c r="C152" s="70"/>
      <c r="D152" s="28"/>
      <c r="E152" s="29"/>
      <c r="F152" s="71">
        <f t="shared" si="4"/>
        <v>0</v>
      </c>
      <c r="G152" s="72"/>
      <c r="H152" s="10"/>
    </row>
    <row r="153" spans="1:8" ht="16.149999999999999" thickBot="1">
      <c r="A153" s="52"/>
      <c r="B153" s="24"/>
      <c r="C153" s="24"/>
      <c r="D153" s="32"/>
      <c r="E153" s="30" t="s">
        <v>96</v>
      </c>
      <c r="F153" s="73">
        <f>SUM(F143:G152)</f>
        <v>0</v>
      </c>
      <c r="G153" s="74"/>
      <c r="H153" s="5"/>
    </row>
    <row r="154" spans="1:8" ht="16.149999999999999" thickBot="1">
      <c r="A154" s="52"/>
      <c r="B154" s="33"/>
      <c r="C154" s="33"/>
      <c r="D154" s="34"/>
      <c r="E154" s="2"/>
      <c r="F154" s="35"/>
      <c r="G154" s="35"/>
      <c r="H154" s="2"/>
    </row>
    <row r="155" spans="1:8" ht="21.6" thickBot="1">
      <c r="A155" s="52"/>
      <c r="B155" s="33"/>
      <c r="C155" s="33"/>
      <c r="D155" s="34"/>
      <c r="E155" s="36" t="s">
        <v>105</v>
      </c>
      <c r="F155" s="75">
        <f>SUM(F153,F140,F134,F121,F108,)</f>
        <v>62628</v>
      </c>
      <c r="G155" s="76"/>
      <c r="H155" s="5"/>
    </row>
    <row r="156" spans="1:8" ht="15.6">
      <c r="A156" s="52"/>
      <c r="B156" s="33"/>
      <c r="C156" s="33"/>
      <c r="D156" s="34"/>
      <c r="E156" s="2"/>
      <c r="F156" s="31"/>
      <c r="G156" s="31"/>
      <c r="H156" s="2"/>
    </row>
    <row r="157" spans="1:8" ht="35.25" customHeight="1" thickBot="1">
      <c r="A157" s="52"/>
      <c r="B157" s="66" t="s">
        <v>106</v>
      </c>
      <c r="C157" s="66"/>
      <c r="D157" s="66"/>
      <c r="E157" s="66"/>
      <c r="F157" s="66"/>
      <c r="G157" s="66"/>
      <c r="H157" s="2"/>
    </row>
    <row r="158" spans="1:8" ht="79.5" customHeight="1" thickBot="1">
      <c r="A158" s="52"/>
      <c r="B158" s="58" t="s">
        <v>107</v>
      </c>
      <c r="C158" s="59"/>
      <c r="D158" s="59"/>
      <c r="E158" s="59"/>
      <c r="F158" s="59"/>
      <c r="G158" s="60"/>
      <c r="H158" s="5"/>
    </row>
    <row r="159" spans="1:8" ht="15.6">
      <c r="A159" s="52"/>
      <c r="B159" s="25"/>
      <c r="C159" s="25"/>
      <c r="D159" s="25"/>
      <c r="E159" s="25"/>
      <c r="F159" s="25"/>
      <c r="G159" s="25"/>
      <c r="H159" s="2"/>
    </row>
    <row r="160" spans="1:8" ht="16.5" customHeight="1" thickBot="1">
      <c r="A160" s="52"/>
      <c r="B160" s="66" t="s">
        <v>108</v>
      </c>
      <c r="C160" s="66"/>
      <c r="D160" s="66"/>
      <c r="E160" s="66"/>
      <c r="F160" s="66"/>
      <c r="G160" s="66"/>
      <c r="H160" s="2"/>
    </row>
    <row r="161" spans="1:8" ht="60" customHeight="1" thickBot="1">
      <c r="A161" s="52"/>
      <c r="B161" s="58" t="s">
        <v>109</v>
      </c>
      <c r="C161" s="59"/>
      <c r="D161" s="59"/>
      <c r="E161" s="59"/>
      <c r="F161" s="59"/>
      <c r="G161" s="60"/>
      <c r="H161" s="5"/>
    </row>
    <row r="162" spans="1:8" ht="15.6">
      <c r="A162" s="52"/>
      <c r="B162" s="25"/>
      <c r="C162" s="25"/>
      <c r="D162" s="25"/>
      <c r="E162" s="25"/>
      <c r="F162" s="25"/>
      <c r="G162" s="25"/>
      <c r="H162" s="2"/>
    </row>
    <row r="163" spans="1:8" ht="15.6">
      <c r="A163" s="52"/>
      <c r="B163" s="2"/>
      <c r="C163" s="2"/>
      <c r="D163" s="2"/>
      <c r="E163" s="2"/>
      <c r="F163" s="2"/>
      <c r="G163" s="2"/>
      <c r="H163" s="2"/>
    </row>
    <row r="164" spans="1:8" ht="25.9">
      <c r="A164" s="52"/>
      <c r="B164" s="46" t="s">
        <v>110</v>
      </c>
      <c r="C164" s="41"/>
      <c r="D164" s="41"/>
      <c r="E164" s="41"/>
      <c r="F164" s="41"/>
      <c r="G164" s="41"/>
      <c r="H164" s="41"/>
    </row>
    <row r="165" spans="1:8" ht="15.6">
      <c r="A165" s="52"/>
      <c r="B165" s="1"/>
      <c r="C165" s="1"/>
      <c r="D165" s="1"/>
      <c r="E165" s="1"/>
      <c r="F165" s="1"/>
      <c r="G165" s="1"/>
      <c r="H165" s="2"/>
    </row>
    <row r="166" spans="1:8" ht="33" customHeight="1" thickBot="1">
      <c r="A166" s="52"/>
      <c r="B166" s="57" t="s">
        <v>111</v>
      </c>
      <c r="C166" s="57"/>
      <c r="D166" s="57"/>
      <c r="E166" s="57"/>
      <c r="F166" s="57"/>
      <c r="G166" s="57"/>
      <c r="H166" s="2"/>
    </row>
    <row r="167" spans="1:8" ht="61.5" customHeight="1" thickBot="1">
      <c r="A167" s="52"/>
      <c r="B167" s="58" t="s">
        <v>112</v>
      </c>
      <c r="C167" s="59"/>
      <c r="D167" s="59"/>
      <c r="E167" s="59"/>
      <c r="F167" s="59"/>
      <c r="G167" s="60"/>
      <c r="H167" s="5"/>
    </row>
    <row r="168" spans="1:8" ht="15.6">
      <c r="A168" s="52"/>
      <c r="B168" s="25"/>
      <c r="C168" s="25"/>
      <c r="D168" s="25"/>
      <c r="E168" s="25"/>
      <c r="F168" s="25"/>
      <c r="G168" s="25"/>
      <c r="H168" s="2"/>
    </row>
    <row r="169" spans="1:8" ht="16.5" customHeight="1" thickBot="1">
      <c r="A169" s="52"/>
      <c r="B169" s="66" t="s">
        <v>108</v>
      </c>
      <c r="C169" s="66"/>
      <c r="D169" s="66"/>
      <c r="E169" s="66"/>
      <c r="F169" s="66"/>
      <c r="G169" s="66"/>
      <c r="H169" s="2"/>
    </row>
    <row r="170" spans="1:8" ht="57" customHeight="1" thickBot="1">
      <c r="A170" s="52"/>
      <c r="B170" s="58" t="s">
        <v>109</v>
      </c>
      <c r="C170" s="59"/>
      <c r="D170" s="59"/>
      <c r="E170" s="59"/>
      <c r="F170" s="59"/>
      <c r="G170" s="60"/>
      <c r="H170" s="5"/>
    </row>
    <row r="171" spans="1:8" ht="15.75" customHeight="1">
      <c r="A171" s="52"/>
      <c r="B171" s="55"/>
      <c r="C171" s="55"/>
      <c r="D171" s="55"/>
      <c r="E171" s="55"/>
      <c r="F171" s="55"/>
      <c r="G171" s="55"/>
      <c r="H171" s="2"/>
    </row>
    <row r="172" spans="1:8" ht="30" customHeight="1">
      <c r="A172" s="52"/>
      <c r="B172" s="67" t="s">
        <v>113</v>
      </c>
      <c r="C172" s="67"/>
      <c r="D172" s="67"/>
      <c r="E172" s="67"/>
      <c r="F172" s="67"/>
      <c r="G172" s="67"/>
      <c r="H172" s="2"/>
    </row>
    <row r="173" spans="1:8" ht="7.5" customHeight="1">
      <c r="A173" s="52"/>
      <c r="B173" s="61"/>
      <c r="C173" s="61"/>
      <c r="D173" s="63"/>
      <c r="E173" s="63"/>
      <c r="F173" s="61"/>
      <c r="G173" s="61"/>
      <c r="H173" s="2"/>
    </row>
    <row r="174" spans="1:8" ht="15.6">
      <c r="A174" s="52"/>
      <c r="B174" s="61"/>
      <c r="C174" s="61"/>
      <c r="D174" s="38" t="s">
        <v>114</v>
      </c>
      <c r="E174" s="38" t="s">
        <v>115</v>
      </c>
      <c r="F174" s="61"/>
      <c r="G174" s="61"/>
      <c r="H174" s="2"/>
    </row>
    <row r="175" spans="1:8" ht="15.6">
      <c r="A175" s="52"/>
      <c r="B175" s="61"/>
      <c r="C175" s="61"/>
      <c r="D175" s="47" t="s">
        <v>116</v>
      </c>
      <c r="E175" s="48" t="s">
        <v>117</v>
      </c>
      <c r="F175" s="61"/>
      <c r="G175" s="61"/>
      <c r="H175" s="2"/>
    </row>
    <row r="176" spans="1:8" ht="14.25" customHeight="1">
      <c r="A176" s="52"/>
      <c r="B176" s="61"/>
      <c r="C176" s="61"/>
      <c r="D176" s="38" t="s">
        <v>118</v>
      </c>
      <c r="E176" s="38"/>
      <c r="F176" s="61"/>
      <c r="G176" s="61"/>
      <c r="H176" s="2"/>
    </row>
    <row r="177" spans="1:8" ht="6.75" customHeight="1" thickBot="1">
      <c r="A177" s="52"/>
      <c r="B177" s="62"/>
      <c r="C177" s="62"/>
      <c r="D177" s="37"/>
      <c r="E177" s="37"/>
      <c r="F177" s="62"/>
      <c r="G177" s="62"/>
      <c r="H177" s="2"/>
    </row>
    <row r="178" spans="1:8" ht="36.75" customHeight="1" thickBot="1">
      <c r="A178" s="52"/>
      <c r="B178" s="58" t="s">
        <v>119</v>
      </c>
      <c r="C178" s="59"/>
      <c r="D178" s="59"/>
      <c r="E178" s="59"/>
      <c r="F178" s="59"/>
      <c r="G178" s="60"/>
      <c r="H178" s="5"/>
    </row>
    <row r="179" spans="1:8" ht="15.6">
      <c r="A179" s="52"/>
      <c r="B179" s="25"/>
      <c r="C179" s="25"/>
      <c r="D179" s="25"/>
      <c r="E179" s="25"/>
      <c r="F179" s="25"/>
      <c r="G179" s="25"/>
      <c r="H179" s="2"/>
    </row>
    <row r="180" spans="1:8" ht="16.5" customHeight="1" thickBot="1">
      <c r="A180" s="52"/>
      <c r="B180" s="57" t="s">
        <v>120</v>
      </c>
      <c r="C180" s="57"/>
      <c r="D180" s="57"/>
      <c r="E180" s="57"/>
      <c r="F180" s="57"/>
      <c r="G180" s="57"/>
      <c r="H180" s="2"/>
    </row>
    <row r="181" spans="1:8" ht="57" customHeight="1" thickBot="1">
      <c r="A181" s="52"/>
      <c r="B181" s="58" t="s">
        <v>121</v>
      </c>
      <c r="C181" s="59"/>
      <c r="D181" s="59"/>
      <c r="E181" s="59"/>
      <c r="F181" s="59"/>
      <c r="G181" s="60"/>
      <c r="H181" s="2"/>
    </row>
    <row r="182" spans="1:8" ht="15.6">
      <c r="A182" s="52"/>
      <c r="B182" s="2"/>
      <c r="C182" s="2"/>
      <c r="D182" s="2"/>
      <c r="E182" s="2"/>
      <c r="F182" s="2"/>
      <c r="G182" s="2"/>
      <c r="H182" s="2"/>
    </row>
    <row r="183" spans="1:8" ht="54.75" customHeight="1">
      <c r="A183" s="52"/>
      <c r="B183" s="68" t="s">
        <v>122</v>
      </c>
      <c r="C183" s="68"/>
      <c r="D183" s="68"/>
      <c r="E183" s="68"/>
      <c r="F183" s="68"/>
      <c r="G183" s="68"/>
      <c r="H183" s="2"/>
    </row>
    <row r="184" spans="1:8" ht="15.6">
      <c r="A184" s="52"/>
      <c r="B184" s="2"/>
      <c r="C184" s="2"/>
      <c r="D184" s="2"/>
      <c r="E184" s="2"/>
      <c r="F184" s="2"/>
      <c r="G184" s="2"/>
      <c r="H184" s="2"/>
    </row>
    <row r="185" spans="1:8" ht="16.5" customHeight="1" thickBot="1">
      <c r="A185" s="52"/>
      <c r="B185" s="64" t="s">
        <v>123</v>
      </c>
      <c r="C185" s="64"/>
      <c r="D185" s="64"/>
      <c r="E185" s="64"/>
      <c r="F185" s="64"/>
      <c r="G185" s="64"/>
      <c r="H185" s="2"/>
    </row>
    <row r="186" spans="1:8" ht="110.25" customHeight="1" thickBot="1">
      <c r="A186" s="52"/>
      <c r="B186" s="58" t="s">
        <v>124</v>
      </c>
      <c r="C186" s="59"/>
      <c r="D186" s="59"/>
      <c r="E186" s="59"/>
      <c r="F186" s="59"/>
      <c r="G186" s="60"/>
      <c r="H186" s="5"/>
    </row>
    <row r="187" spans="1:8" ht="15.6">
      <c r="A187" s="52"/>
      <c r="B187" s="25"/>
      <c r="C187" s="25"/>
      <c r="D187" s="25"/>
      <c r="E187" s="25"/>
      <c r="F187" s="25"/>
      <c r="G187" s="25"/>
      <c r="H187" s="2"/>
    </row>
    <row r="188" spans="1:8" ht="16.5" customHeight="1" thickBot="1">
      <c r="A188" s="52"/>
      <c r="B188" s="65" t="s">
        <v>125</v>
      </c>
      <c r="C188" s="64"/>
      <c r="D188" s="64"/>
      <c r="E188" s="64"/>
      <c r="F188" s="64"/>
      <c r="G188" s="64"/>
      <c r="H188" s="2"/>
    </row>
    <row r="189" spans="1:8" ht="99" customHeight="1" thickBot="1">
      <c r="A189" s="52"/>
      <c r="B189" s="58" t="s">
        <v>126</v>
      </c>
      <c r="C189" s="59"/>
      <c r="D189" s="59"/>
      <c r="E189" s="59"/>
      <c r="F189" s="59"/>
      <c r="G189" s="60"/>
      <c r="H189" s="5"/>
    </row>
    <row r="190" spans="1:8" ht="15.6">
      <c r="A190" s="52"/>
      <c r="B190" s="25"/>
      <c r="C190" s="25"/>
      <c r="D190" s="25"/>
      <c r="E190" s="25"/>
      <c r="F190" s="25"/>
      <c r="G190" s="25"/>
      <c r="H190" s="2"/>
    </row>
    <row r="191" spans="1:8" ht="23.45">
      <c r="A191" s="52"/>
      <c r="B191" s="53" t="s">
        <v>127</v>
      </c>
      <c r="C191" s="54"/>
      <c r="D191" s="54"/>
      <c r="E191" s="54"/>
      <c r="F191" s="54"/>
      <c r="G191" s="54"/>
      <c r="H191" s="52"/>
    </row>
    <row r="192" spans="1:8" ht="15.6">
      <c r="A192" s="52"/>
      <c r="B192" s="2"/>
      <c r="C192" s="2"/>
      <c r="D192" s="2"/>
      <c r="E192" s="2"/>
      <c r="F192" s="2"/>
      <c r="G192" s="2"/>
      <c r="H192" s="52"/>
    </row>
    <row r="193" spans="1:8" ht="23.45">
      <c r="A193" s="52"/>
      <c r="B193" s="53"/>
      <c r="C193" s="54"/>
      <c r="D193" s="54"/>
      <c r="E193" s="54"/>
      <c r="F193" s="54"/>
      <c r="G193" s="54"/>
      <c r="H193" s="52"/>
    </row>
  </sheetData>
  <mergeCells count="232">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9:G89"/>
    <mergeCell ref="B91:C91"/>
    <mergeCell ref="F91:G91"/>
    <mergeCell ref="B93:G93"/>
    <mergeCell ref="B94:C94"/>
    <mergeCell ref="F94:G94"/>
    <mergeCell ref="B85:C85"/>
    <mergeCell ref="D85:E85"/>
    <mergeCell ref="F85:G85"/>
    <mergeCell ref="B86:C86"/>
    <mergeCell ref="D86:E86"/>
    <mergeCell ref="F86:G86"/>
    <mergeCell ref="B98:C98"/>
    <mergeCell ref="F98:G98"/>
    <mergeCell ref="B99:C99"/>
    <mergeCell ref="F99:G99"/>
    <mergeCell ref="B100:C100"/>
    <mergeCell ref="F100:G100"/>
    <mergeCell ref="B95:C95"/>
    <mergeCell ref="F95:G95"/>
    <mergeCell ref="B96:C96"/>
    <mergeCell ref="F96:G96"/>
    <mergeCell ref="B97:C97"/>
    <mergeCell ref="F97:G97"/>
    <mergeCell ref="F108:G108"/>
    <mergeCell ref="B110:G110"/>
    <mergeCell ref="B111:C111"/>
    <mergeCell ref="F111:G111"/>
    <mergeCell ref="B112:C112"/>
    <mergeCell ref="F112:G112"/>
    <mergeCell ref="B101:C101"/>
    <mergeCell ref="F101:G101"/>
    <mergeCell ref="B102:C102"/>
    <mergeCell ref="F102:G102"/>
    <mergeCell ref="B107:C107"/>
    <mergeCell ref="F107:G107"/>
    <mergeCell ref="B103:C103"/>
    <mergeCell ref="F103:G103"/>
    <mergeCell ref="B104:C104"/>
    <mergeCell ref="F104:G104"/>
    <mergeCell ref="B105:C105"/>
    <mergeCell ref="F105:G105"/>
    <mergeCell ref="B106:C106"/>
    <mergeCell ref="F106:G106"/>
    <mergeCell ref="B116:C116"/>
    <mergeCell ref="F116:G116"/>
    <mergeCell ref="B117:C117"/>
    <mergeCell ref="F117:G117"/>
    <mergeCell ref="B118:C118"/>
    <mergeCell ref="F118:G118"/>
    <mergeCell ref="B113:C113"/>
    <mergeCell ref="F113:G113"/>
    <mergeCell ref="B114:C114"/>
    <mergeCell ref="F114:G114"/>
    <mergeCell ref="B115:C115"/>
    <mergeCell ref="F115:G115"/>
    <mergeCell ref="B124:C124"/>
    <mergeCell ref="F124:G124"/>
    <mergeCell ref="B125:C125"/>
    <mergeCell ref="F125:G125"/>
    <mergeCell ref="B126:C126"/>
    <mergeCell ref="F126:G126"/>
    <mergeCell ref="B119:C119"/>
    <mergeCell ref="F119:G119"/>
    <mergeCell ref="B120:C120"/>
    <mergeCell ref="F120:G120"/>
    <mergeCell ref="F121:G121"/>
    <mergeCell ref="B123:G123"/>
    <mergeCell ref="B130:C130"/>
    <mergeCell ref="F130:G130"/>
    <mergeCell ref="B131:C131"/>
    <mergeCell ref="F131:G131"/>
    <mergeCell ref="B132:C132"/>
    <mergeCell ref="F132:G132"/>
    <mergeCell ref="B127:C127"/>
    <mergeCell ref="F127:G127"/>
    <mergeCell ref="B128:C128"/>
    <mergeCell ref="F128:G128"/>
    <mergeCell ref="B129:C129"/>
    <mergeCell ref="F129:G129"/>
    <mergeCell ref="B137:C137"/>
    <mergeCell ref="F137:G137"/>
    <mergeCell ref="B138:C138"/>
    <mergeCell ref="F138:G138"/>
    <mergeCell ref="B139:C139"/>
    <mergeCell ref="F139:G139"/>
    <mergeCell ref="B133:C133"/>
    <mergeCell ref="F133:G133"/>
    <mergeCell ref="F134:G134"/>
    <mergeCell ref="B136:G136"/>
    <mergeCell ref="B145:C145"/>
    <mergeCell ref="F145:G145"/>
    <mergeCell ref="B146:C146"/>
    <mergeCell ref="F146:G146"/>
    <mergeCell ref="B147:C147"/>
    <mergeCell ref="F147:G147"/>
    <mergeCell ref="F140:G140"/>
    <mergeCell ref="B142:G142"/>
    <mergeCell ref="B143:C143"/>
    <mergeCell ref="F143:G143"/>
    <mergeCell ref="B144:C144"/>
    <mergeCell ref="F144:G144"/>
    <mergeCell ref="B166:G166"/>
    <mergeCell ref="B167:G167"/>
    <mergeCell ref="B151:C151"/>
    <mergeCell ref="F151:G151"/>
    <mergeCell ref="B152:C152"/>
    <mergeCell ref="F152:G152"/>
    <mergeCell ref="F153:G153"/>
    <mergeCell ref="F155:G155"/>
    <mergeCell ref="B148:C148"/>
    <mergeCell ref="F148:G148"/>
    <mergeCell ref="B149:C149"/>
    <mergeCell ref="F149:G149"/>
    <mergeCell ref="B150:C150"/>
    <mergeCell ref="F150:G150"/>
    <mergeCell ref="H191:H193"/>
    <mergeCell ref="A1:A193"/>
    <mergeCell ref="B191:G191"/>
    <mergeCell ref="B193:G193"/>
    <mergeCell ref="B171:G171"/>
    <mergeCell ref="B70:G70"/>
    <mergeCell ref="B180:G180"/>
    <mergeCell ref="B181:G181"/>
    <mergeCell ref="B173:C177"/>
    <mergeCell ref="F173:G177"/>
    <mergeCell ref="D173:E173"/>
    <mergeCell ref="B185:G185"/>
    <mergeCell ref="B186:G186"/>
    <mergeCell ref="B188:G188"/>
    <mergeCell ref="B189:G189"/>
    <mergeCell ref="B169:G169"/>
    <mergeCell ref="B170:G170"/>
    <mergeCell ref="B172:G172"/>
    <mergeCell ref="B178:G178"/>
    <mergeCell ref="B183:G183"/>
    <mergeCell ref="B157:G157"/>
    <mergeCell ref="B158:G158"/>
    <mergeCell ref="B160:G160"/>
    <mergeCell ref="B161:G161"/>
  </mergeCells>
  <hyperlinks>
    <hyperlink ref="D25" r:id="rId1" xr:uid="{00000000-0004-0000-0000-000000000000}"/>
    <hyperlink ref="D33" r:id="rId2" xr:uid="{00000000-0004-0000-0000-000001000000}"/>
    <hyperlink ref="G37" r:id="rId3" xr:uid="{00000000-0004-0000-0000-000002000000}"/>
    <hyperlink ref="G38" r:id="rId4" xr:uid="{00000000-0004-0000-0000-000003000000}"/>
    <hyperlink ref="G39" r:id="rId5" xr:uid="{00000000-0004-0000-0000-000004000000}"/>
    <hyperlink ref="G40" r:id="rId6" xr:uid="{00000000-0004-0000-0000-000005000000}"/>
    <hyperlink ref="D25:E25" r:id="rId7" display="brbrauer@illinois.edu" xr:uid="{12009576-9D97-4CA4-8D42-791B24CEF755}"/>
    <hyperlink ref="D33:E33" r:id="rId8" display="kswhite@illinois.edu" xr:uid="{D9AA6966-821D-4BE5-B474-67EA4A5A9131}"/>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050249-2776-439A-8225-A5FEDF77B682}"/>
</file>

<file path=customXml/itemProps2.xml><?xml version="1.0" encoding="utf-8"?>
<ds:datastoreItem xmlns:ds="http://schemas.openxmlformats.org/officeDocument/2006/customXml" ds:itemID="{D98316FF-9E11-4DBD-868A-EE3061B99189}"/>
</file>

<file path=customXml/itemProps3.xml><?xml version="1.0" encoding="utf-8"?>
<ds:datastoreItem xmlns:ds="http://schemas.openxmlformats.org/officeDocument/2006/customXml" ds:itemID="{C243E358-3253-44BD-BA81-03E3595915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2024-12-11T18:39:57Z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