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defaultThemeVersion="166925"/>
  <xr:revisionPtr revIDLastSave="5" documentId="11_208161F9D702B25D197BAD8942BEB213B9E95586" xr6:coauthVersionLast="47" xr6:coauthVersionMax="47" xr10:uidLastSave="{666FBB46-4EB6-46CE-9F92-F17E632FB60C}"/>
  <bookViews>
    <workbookView xWindow="0" yWindow="0" windowWidth="0" windowHeight="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1" l="1"/>
  <c r="F155" i="1"/>
  <c r="F154" i="1"/>
  <c r="F153" i="1"/>
  <c r="F152" i="1"/>
  <c r="F151" i="1"/>
  <c r="F150" i="1"/>
  <c r="F149" i="1"/>
  <c r="F148" i="1"/>
  <c r="F147" i="1"/>
  <c r="F157" i="1" s="1"/>
  <c r="F143" i="1"/>
  <c r="F142" i="1"/>
  <c r="F141" i="1"/>
  <c r="F140" i="1"/>
  <c r="F139" i="1"/>
  <c r="F138" i="1"/>
  <c r="F137" i="1"/>
  <c r="F136" i="1"/>
  <c r="F135" i="1"/>
  <c r="F134" i="1"/>
  <c r="F144" i="1" s="1"/>
  <c r="F130" i="1"/>
  <c r="F129" i="1"/>
  <c r="F128" i="1"/>
  <c r="F127" i="1"/>
  <c r="F126" i="1"/>
  <c r="F125" i="1"/>
  <c r="F124" i="1"/>
  <c r="F123" i="1"/>
  <c r="F122" i="1"/>
  <c r="F121" i="1"/>
  <c r="F131" i="1" s="1"/>
  <c r="F117" i="1"/>
  <c r="F116" i="1"/>
  <c r="F115" i="1"/>
  <c r="F114" i="1"/>
  <c r="F113" i="1"/>
  <c r="F112" i="1"/>
  <c r="F111" i="1"/>
  <c r="F110" i="1"/>
  <c r="F109" i="1"/>
  <c r="F108" i="1"/>
  <c r="F118" i="1" s="1"/>
  <c r="F104" i="1"/>
  <c r="F103" i="1"/>
  <c r="F102" i="1"/>
  <c r="F101" i="1"/>
  <c r="B101" i="1"/>
  <c r="F100" i="1"/>
  <c r="B100" i="1"/>
  <c r="F99" i="1"/>
  <c r="B99" i="1"/>
  <c r="F98" i="1"/>
  <c r="B98" i="1"/>
  <c r="F97" i="1"/>
  <c r="F105" i="1" s="1"/>
  <c r="B97" i="1"/>
  <c r="F96" i="1"/>
  <c r="B96" i="1"/>
  <c r="F95" i="1"/>
  <c r="F159" i="1" l="1"/>
</calcChain>
</file>

<file path=xl/sharedStrings.xml><?xml version="1.0" encoding="utf-8"?>
<sst xmlns="http://schemas.openxmlformats.org/spreadsheetml/2006/main" count="130" uniqueCount="113">
  <si>
    <t>Funding Application For Student-Led Projects Under $5000</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</si>
  <si>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</si>
  <si>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</si>
  <si>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</si>
  <si>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EV Charging Station Expansion Plan</t>
  </si>
  <si>
    <t>Total Amount Requested from SSC:</t>
  </si>
  <si>
    <t>Amount Requested as:</t>
  </si>
  <si>
    <t>GRANT</t>
  </si>
  <si>
    <t>(LOAN or GRANT)</t>
  </si>
  <si>
    <t>Topic Areas</t>
  </si>
  <si>
    <t>Please select the topic area(s) that best describes your project:</t>
  </si>
  <si>
    <t>Transportation/Energy</t>
  </si>
  <si>
    <t>Energy</t>
  </si>
  <si>
    <t>Land</t>
  </si>
  <si>
    <t>Food &amp; Waste</t>
  </si>
  <si>
    <t>Education</t>
  </si>
  <si>
    <t>Water</t>
  </si>
  <si>
    <t>Transportation</t>
  </si>
  <si>
    <t>CONTACT INFORMATION</t>
  </si>
  <si>
    <t>Applicant/Project Leader</t>
  </si>
  <si>
    <t>Name:</t>
  </si>
  <si>
    <t>Ari Krause</t>
  </si>
  <si>
    <t>Unit/Department:</t>
  </si>
  <si>
    <t>Masters of Energy Systems</t>
  </si>
  <si>
    <t>Email:</t>
  </si>
  <si>
    <t>akrause3@illinois.edu</t>
  </si>
  <si>
    <t>Phone Number:</t>
  </si>
  <si>
    <t>Organization Code (for CFOP):</t>
  </si>
  <si>
    <t>Financial Contact</t>
  </si>
  <si>
    <t>Professor Uddin</t>
  </si>
  <si>
    <t>Role:</t>
  </si>
  <si>
    <t>Mentor/facilitator</t>
  </si>
  <si>
    <t>Faculty/Unit/Department:</t>
  </si>
  <si>
    <t>Nuclear, Plasma, Radiological Engineering</t>
  </si>
  <si>
    <t>rizwan@illinois.edu</t>
  </si>
  <si>
    <t>(217) 244-4944</t>
  </si>
  <si>
    <t>Project Team:</t>
  </si>
  <si>
    <t>Name</t>
  </si>
  <si>
    <t>Faculty/Department</t>
  </si>
  <si>
    <t>Email</t>
  </si>
  <si>
    <t>Adam Hijazi</t>
  </si>
  <si>
    <t>ahijazi3@illinois.edu</t>
  </si>
  <si>
    <t>Christopher Guida</t>
  </si>
  <si>
    <t>cguida4@illinois.edu</t>
  </si>
  <si>
    <t>Facilities Manager Contact</t>
  </si>
  <si>
    <t>(if applicable)</t>
  </si>
  <si>
    <t>PROJECT DESCRIPTION</t>
  </si>
  <si>
    <t>Provide a brief background of the project, the goals, and desired outcome.</t>
  </si>
  <si>
    <t>There is a monumental shift in the way the public uses transportation. More and more car companies are coming out an ever-increasing array of plug in hybrids, partial electric and fully electric vehicles. EV’s can utilize power from the grid where the power is produced more efficiently and cleaner than in an internal combustion engine. The increasing use of EVs will help cull carbon emissions and provide clean transportation to more people. One of the biggest hurdles that deter most potential buyers is the fact that many car trips would have to be planned to account for charging needs. We have noticed many other public universities like University of Michigan and Wisconsin exponentially expanding the availability of EV chargers to help promote the use of EVs.  Currently, there are eight public and nine permit-required charging stations on campus utilizing level 1 chargers, and only two level 2 chargers on the far east side of campus (info from parking department). There is also EV charging stations in research park, but there is a lot of room for improvement and expansion. Level 1 chargers utilize 120V wall outlets, and provide a slow source of electricity, requiring more than 12 hours to fully charge a vehicle. Level 2 chargers are better, and use 240V connections to allow for decreased charging times. Our plan would expand the number of level 2 chargers on campus to promote the utilization of more electric vehicles. The beautiful thing about this project is that it can be applied in many levels of expansion, potentially starting with one or two chargers in parking garages or lots with high throughput of cars. Data about use, energy usage, and carbon savings can be analyzed and used to warrant further installation of chargers around campus. Our idea is to install J1772 port chargers for level 2, which can be used on the most types of cars. There is a large range for our required funding, as a limited amount of chargers (1-2) can be installed initially, or as many as desired (2-20) can be installed later on.</t>
  </si>
  <si>
    <t>How will the project improve the sustainability of the Illinois campus and how will the project go above and beyond campus standards?</t>
  </si>
  <si>
    <t>Increasing the number of EV chargers can vastly enhance the sustainability of the campus by providing a source of power for zero-emissions vehicles. Not only will this make charging electric cars more convenient for people who own them, but it can encourage the adoption of the new technology by new people by presenting the University of Illinois as a campus that supports clean and sustainable technology. This will support the campus's vision to find energy solutions for an increasing world population while ensuring a safe and sustainable environment. The project is also very expandable, meaning the more chargers could be purchased and installed if the first becomes highly sought out.</t>
  </si>
  <si>
    <t>Where will the project be located? Will special permissions be required to enact the project on this site? If so, please explain and attach any letters of support at the end of the application.</t>
  </si>
  <si>
    <t>There are multiple potential proposed locations for the charging stations. These in include but are not limited to Lot B1, E24, D5, F29, C16, B4, B21, F8, E14, E12, and E15, with the potential for other proposed locations at the discretion of the F &amp; S department and SSC board. There is preference to locations with a wall that the chargers can be attached too, as this will limit the amount of additional wiring work needed. If the charger is a stand-alone pedestal in the middle of a parking lot, then it will require running wiring under the ground to the charger location, which will take more time, money, and effort. If the charger is mounted to a wall of a building, then the parking department and F&amp;S only need limited involvement, as the building's manager will become the lead person.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</si>
  <si>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</si>
  <si>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Students, Faculty, Staff, F&amp;S, Electric companies, Automotive Companies, Local Governing Officials, Ecological Organizations</t>
  </si>
  <si>
    <t>Please indicate how this project will involve or impact students. What role will students play in the project?</t>
  </si>
  <si>
    <t>Students will work with the building managers, or the parking department, to determine the ideal location for the chargers, as well as figure out the correct types of chargers, power level, and connection type to provide the most amount of use for the largest number of people. The students will help determine whether or not the chargers should be metered or unmetered (residential or commercial types). The residential chargers are much cheaper than the commercial ones, but the only way to get a metered charger is to install a commercial one.</t>
  </si>
  <si>
    <t>Have you applied for funding from SSC before? If so, for what project?</t>
  </si>
  <si>
    <t>No</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</si>
  <si>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</si>
  <si>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</si>
  <si>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</si>
  <si>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</si>
  <si>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</si>
  <si>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</si>
  <si>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</si>
  <si>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Solidify the location of installation</t>
  </si>
  <si>
    <t>April 28th</t>
  </si>
  <si>
    <t>Order Chargers</t>
  </si>
  <si>
    <t>May 7th</t>
  </si>
  <si>
    <t>Install Chargers</t>
  </si>
  <si>
    <t>May 14th</t>
  </si>
  <si>
    <t>Budget</t>
  </si>
  <si>
    <t>List all budget items for which funding is being requested under the appropriate category in the following table. Include cost and total amount for each item requested. Please be as detailed as possible. Insert additional rows if necessary.</t>
  </si>
  <si>
    <t>NOTE FOR BUDGET: The following budget has been shown with many different options for the specific chargers, but only the most expensive one will be added to the final cost. The other chargers shown are also good potential options for the final charger chosen.</t>
  </si>
  <si>
    <t>Item</t>
  </si>
  <si>
    <t>Cost Per Item</t>
  </si>
  <si>
    <t>Quantity</t>
  </si>
  <si>
    <t>Total Request</t>
  </si>
  <si>
    <t>Equipment &amp; Construction Costs</t>
  </si>
  <si>
    <t>Dependent on requirements, different options listed</t>
  </si>
  <si>
    <t>Subtotal</t>
  </si>
  <si>
    <t>Publicity &amp; Communication</t>
  </si>
  <si>
    <t>Signage</t>
  </si>
  <si>
    <t>Personnel &amp; Wages</t>
  </si>
  <si>
    <t>Dependent on contractors</t>
  </si>
  <si>
    <t>Project Budget per F&amp;S</t>
  </si>
  <si>
    <t xml:space="preserve">Supplies </t>
  </si>
  <si>
    <t>General Supplies &amp; Other</t>
  </si>
  <si>
    <t>Installation equipment</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</si>
  <si>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</si>
  <si>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</si>
  <si>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 only ongoing funding would the be the electricity usage of the chargers. If the chargers are metered they will generate a net positive revenue for F&amp;S. The amount of electricity used to charge electric vehicles varies, but is negligible compared to the total energy usage of the building it would be attached to.</t>
  </si>
  <si>
    <t>Please include any other sources of funding that have been obtained or applied for, and please attach any relevant letters of support.</t>
  </si>
  <si>
    <t>Apart from SSC, no funding has been obtained or requested.</t>
  </si>
  <si>
    <t>ENVIRONMENTAL AND ECONOMIC IMPACTS</t>
  </si>
  <si>
    <t xml:space="preserve">Which aspects of sustainability will the project address, and how? Does the project fit within any of the iCAP goals? If so, how does the project go beyond university status quo standards and policies? </t>
  </si>
  <si>
    <t>This project addresses CO2 reduction on campus and will support iCAP's goal to achieve carbon-neutrality as soon as possible. The project will also encourage the adoption of electric vehicles by providing the supporting infrastructure and making the Illinois campus a welcoming place for sustainable technology.</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</si>
  <si>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</si>
  <si>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</si>
  <si>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</si>
  <si>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</si>
  <si>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</si>
  <si>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</si>
  <si>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The project is a car charger which uses the electric grid as a power source and therefore the greenhouse gas impact would be proportional to the amount of charging it is used for. However, this will reduce the greenhouse gas emissions caused by using gas as a fuel source for the cars by around 50%. If in the future these chargers are powered by renewable sources, the GHG emissions will be reduced to zero.</t>
  </si>
  <si>
    <t>How will impacts be measured in the near and long term? Will there be metering or survey strategies to track outcomes and progress?</t>
  </si>
  <si>
    <t>The electricity usage can be monitored. From this data, the CO2 and fuel offset can be estimated. Surveys can be employed to track how the availability of charging stations influences consumer purchasing decisions.</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</si>
  <si>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</si>
  <si>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</si>
  <si>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We plan to install large signage to display the availabilty of electric car chargers wherever it is installed. This will engrain the availabilty of chargers into the minds of students and faculty who are potential buyers of electric vehicles. It also possible to do a social media campaign displaying the availability of green technology on our campus. The engineering school would most likely display this on their Facebook and Twitter pages.</t>
  </si>
  <si>
    <t>What are your outreach goals and how can they be measured?</t>
  </si>
  <si>
    <t>We plan to advertise the increase of electric car chargers and the green technology on the University of Illinois Campus. This will help increase awareness of the university's green technology efforts and increase the desire to purchase electric cars.</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</si>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</sst>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
    <numFmt numFmtId="165" formatCode="[&lt;=9999999]###\-####;\(###\)\ ###\-####"/>
    <numFmt numFmtId="166" formatCode="m\-d"/>
  </numFmts>
  <fonts count="14">
    <font>
      <sz val="11"/>
      <color rgb="FF000000"/>
      <name val="Calibri"/>
    </font>
    <font>
      <sz val="36"/>
      <color rgb="FF008000"/>
      <name val="Calibri"/>
    </font>
    <font>
      <sz val="11"/>
      <name val="Calibri"/>
    </font>
    <font>
      <sz val="12"/>
      <color rgb="FF000000"/>
      <name val="Calibri"/>
    </font>
    <font>
      <b/>
      <sz val="24"/>
      <color rgb="FFE36C09"/>
      <name val="Calibri"/>
    </font>
    <font>
      <b/>
      <sz val="20"/>
      <color rgb="FF000090"/>
      <name val="Calibri"/>
    </font>
    <font>
      <b/>
      <sz val="20"/>
      <color rgb="FF000000"/>
      <name val="Calibri"/>
    </font>
    <font>
      <b/>
      <sz val="12"/>
      <color rgb="FF000000"/>
      <name val="Calibri"/>
    </font>
    <font>
      <b/>
      <sz val="14"/>
      <color rgb="FF000000"/>
      <name val="Calibri"/>
    </font>
    <font>
      <b/>
      <sz val="16"/>
      <color rgb="FF000000"/>
      <name val="Calibri"/>
    </font>
    <font>
      <b/>
      <i/>
      <sz val="12"/>
      <color rgb="FF000000"/>
      <name val="Calibri"/>
    </font>
    <font>
      <u/>
      <sz val="12"/>
      <color rgb="FF000000"/>
      <name val="Calibri"/>
    </font>
    <font>
      <b/>
      <sz val="18"/>
      <color rgb="FF000000"/>
      <name val="Calibri"/>
    </font>
    <font>
      <u/>
      <sz val="11"/>
      <color theme="10"/>
      <name val="Calibri"/>
    </font>
  </fonts>
  <fills count="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FFFCC"/>
        <bgColor rgb="FFFFFFCC"/>
      </patternFill>
    </fill>
    <fill>
      <patternFill patternType="solid">
        <fgColor rgb="FFFFFF00"/>
        <bgColor rgb="FFFFFF00"/>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2">
    <xf numFmtId="0" fontId="0" fillId="0" borderId="0"/>
    <xf numFmtId="0" fontId="13" fillId="0" borderId="0" applyNumberFormat="0" applyFill="0" applyBorder="0" applyAlignment="0" applyProtection="0"/>
  </cellStyleXfs>
  <cellXfs count="109">
    <xf numFmtId="0" fontId="0" fillId="0" borderId="0" xfId="0"/>
    <xf numFmtId="0" fontId="3"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6" fillId="2" borderId="7" xfId="0" applyFont="1" applyFill="1" applyBorder="1" applyAlignment="1">
      <alignment horizontal="left" vertical="center"/>
    </xf>
    <xf numFmtId="0" fontId="3" fillId="2" borderId="4" xfId="0" applyFont="1" applyFill="1" applyBorder="1" applyAlignment="1">
      <alignment vertical="center"/>
    </xf>
    <xf numFmtId="164" fontId="3" fillId="3" borderId="12" xfId="0" applyNumberFormat="1" applyFont="1" applyFill="1" applyBorder="1" applyAlignment="1">
      <alignment vertical="center"/>
    </xf>
    <xf numFmtId="0" fontId="3" fillId="2" borderId="1" xfId="0" applyFont="1" applyFill="1" applyBorder="1" applyAlignment="1">
      <alignment vertical="center"/>
    </xf>
    <xf numFmtId="0" fontId="3" fillId="2" borderId="13" xfId="0" applyFont="1" applyFill="1" applyBorder="1" applyAlignment="1">
      <alignment vertical="center"/>
    </xf>
    <xf numFmtId="49" fontId="3" fillId="3" borderId="12" xfId="0" applyNumberFormat="1" applyFont="1" applyFill="1" applyBorder="1" applyAlignment="1">
      <alignment vertical="center"/>
    </xf>
    <xf numFmtId="0" fontId="3" fillId="2" borderId="14" xfId="0" applyFont="1" applyFill="1" applyBorder="1" applyAlignment="1">
      <alignment horizontal="left" vertical="center"/>
    </xf>
    <xf numFmtId="0" fontId="3" fillId="2" borderId="17" xfId="0" applyFont="1" applyFill="1" applyBorder="1" applyAlignment="1">
      <alignment vertical="center"/>
    </xf>
    <xf numFmtId="0" fontId="7" fillId="2" borderId="0" xfId="0" applyFont="1" applyFill="1" applyAlignment="1">
      <alignment horizontal="right" vertical="center" wrapText="1"/>
    </xf>
    <xf numFmtId="0" fontId="7"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3" fillId="2" borderId="24" xfId="0" applyFont="1" applyFill="1" applyBorder="1" applyAlignment="1">
      <alignment vertical="center"/>
    </xf>
    <xf numFmtId="0" fontId="8" fillId="2" borderId="0" xfId="0" applyFont="1" applyFill="1" applyAlignment="1">
      <alignment horizontal="center" vertical="center"/>
    </xf>
    <xf numFmtId="0" fontId="3" fillId="2" borderId="0" xfId="0" applyFont="1" applyFill="1" applyAlignment="1">
      <alignment horizontal="right" vertical="center"/>
    </xf>
    <xf numFmtId="0" fontId="3" fillId="2" borderId="7" xfId="0" applyFont="1" applyFill="1" applyBorder="1" applyAlignment="1">
      <alignment vertical="center"/>
    </xf>
    <xf numFmtId="165" fontId="3" fillId="2" borderId="2" xfId="0" applyNumberFormat="1" applyFont="1" applyFill="1" applyBorder="1" applyAlignment="1">
      <alignment horizontal="center" vertical="center"/>
    </xf>
    <xf numFmtId="0" fontId="7" fillId="2" borderId="25" xfId="0" applyFont="1" applyFill="1" applyBorder="1" applyAlignment="1">
      <alignment horizontal="center" vertical="center"/>
    </xf>
    <xf numFmtId="0" fontId="3" fillId="2" borderId="20" xfId="0" applyFont="1" applyFill="1" applyBorder="1" applyAlignment="1">
      <alignment horizontal="right" vertical="center"/>
    </xf>
    <xf numFmtId="0" fontId="7" fillId="3" borderId="26" xfId="0" applyFont="1" applyFill="1" applyBorder="1" applyAlignment="1">
      <alignment horizontal="center" vertical="center"/>
    </xf>
    <xf numFmtId="0" fontId="0" fillId="3" borderId="0" xfId="0" applyFill="1" applyAlignment="1">
      <alignment horizontal="center" vertical="center"/>
    </xf>
    <xf numFmtId="0" fontId="0" fillId="3" borderId="26" xfId="0" applyFill="1" applyBorder="1" applyAlignment="1">
      <alignment horizontal="center" vertical="center"/>
    </xf>
    <xf numFmtId="0" fontId="3" fillId="3" borderId="26"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 xfId="0" applyFont="1" applyFill="1" applyBorder="1" applyAlignment="1">
      <alignment vertical="center"/>
    </xf>
    <xf numFmtId="0" fontId="7"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center" vertical="center"/>
    </xf>
    <xf numFmtId="164" fontId="3" fillId="3" borderId="26" xfId="0" applyNumberFormat="1" applyFont="1" applyFill="1" applyBorder="1" applyAlignment="1">
      <alignment vertical="center"/>
    </xf>
    <xf numFmtId="3" fontId="3" fillId="3" borderId="26" xfId="0" applyNumberFormat="1" applyFont="1" applyFill="1" applyBorder="1" applyAlignment="1">
      <alignment vertical="center"/>
    </xf>
    <xf numFmtId="0" fontId="3" fillId="2" borderId="29" xfId="0" applyFont="1" applyFill="1" applyBorder="1" applyAlignment="1">
      <alignment horizontal="right" vertical="center"/>
    </xf>
    <xf numFmtId="164" fontId="3" fillId="2" borderId="2" xfId="0" applyNumberFormat="1" applyFont="1" applyFill="1" applyBorder="1" applyAlignment="1">
      <alignment horizontal="center" vertical="center"/>
    </xf>
    <xf numFmtId="164" fontId="3" fillId="2" borderId="24"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10" xfId="0" applyNumberFormat="1" applyFont="1" applyFill="1" applyBorder="1" applyAlignment="1">
      <alignment horizontal="center" vertical="center"/>
    </xf>
    <xf numFmtId="0" fontId="9" fillId="2" borderId="5" xfId="0" applyFont="1" applyFill="1" applyBorder="1" applyAlignment="1">
      <alignment horizontal="right" vertical="center"/>
    </xf>
    <xf numFmtId="0" fontId="0" fillId="0" borderId="26" xfId="0" applyBorder="1" applyAlignment="1">
      <alignment wrapText="1"/>
    </xf>
    <xf numFmtId="0" fontId="0" fillId="0" borderId="26" xfId="0" applyBorder="1" applyAlignment="1">
      <alignment vertical="center" wrapText="1"/>
    </xf>
    <xf numFmtId="0" fontId="0" fillId="0" borderId="26" xfId="0" applyBorder="1" applyAlignment="1">
      <alignment horizontal="center" vertical="center" wrapText="1"/>
    </xf>
    <xf numFmtId="0" fontId="0" fillId="0" borderId="7" xfId="0" applyBorder="1" applyAlignment="1">
      <alignment wrapText="1"/>
    </xf>
    <xf numFmtId="0" fontId="0" fillId="0" borderId="0" xfId="0" applyAlignment="1">
      <alignment horizontal="center"/>
    </xf>
    <xf numFmtId="49" fontId="3" fillId="3" borderId="9" xfId="0" applyNumberFormat="1" applyFont="1" applyFill="1" applyBorder="1" applyAlignment="1">
      <alignment horizontal="left" vertical="center" wrapText="1"/>
    </xf>
    <xf numFmtId="49" fontId="3" fillId="3" borderId="15" xfId="0" applyNumberFormat="1" applyFont="1" applyFill="1" applyBorder="1" applyAlignment="1">
      <alignment horizontal="center" vertical="center"/>
    </xf>
    <xf numFmtId="164" fontId="3" fillId="3" borderId="15" xfId="0" applyNumberFormat="1" applyFont="1" applyFill="1" applyBorder="1" applyAlignment="1">
      <alignment horizontal="center" vertical="center"/>
    </xf>
    <xf numFmtId="164" fontId="9" fillId="2" borderId="9" xfId="0" applyNumberFormat="1" applyFont="1" applyFill="1" applyBorder="1" applyAlignment="1">
      <alignment horizontal="center" vertical="center"/>
    </xf>
    <xf numFmtId="0" fontId="7" fillId="2" borderId="7" xfId="0" applyFont="1" applyFill="1" applyBorder="1" applyAlignment="1">
      <alignment horizontal="left" wrapText="1"/>
    </xf>
    <xf numFmtId="0" fontId="3" fillId="3" borderId="9" xfId="0" applyFont="1" applyFill="1" applyBorder="1" applyAlignment="1">
      <alignment horizontal="left" vertical="center" wrapText="1"/>
    </xf>
    <xf numFmtId="0" fontId="7"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12" fillId="2" borderId="0" xfId="0" applyFont="1" applyFill="1" applyAlignment="1">
      <alignment horizontal="center" vertical="center"/>
    </xf>
    <xf numFmtId="164" fontId="3" fillId="2" borderId="30" xfId="0" applyNumberFormat="1" applyFont="1" applyFill="1" applyBorder="1" applyAlignment="1">
      <alignment horizontal="center" vertical="center"/>
    </xf>
    <xf numFmtId="0" fontId="7" fillId="2" borderId="2" xfId="0" applyFont="1" applyFill="1" applyBorder="1" applyAlignment="1">
      <alignment horizontal="left" vertical="top" wrapText="1"/>
    </xf>
    <xf numFmtId="0" fontId="0" fillId="0" borderId="0" xfId="0" applyAlignment="1">
      <alignment horizontal="center" wrapText="1"/>
    </xf>
    <xf numFmtId="0" fontId="0" fillId="0" borderId="25" xfId="0" applyBorder="1" applyAlignment="1">
      <alignment horizontal="center" wrapText="1"/>
    </xf>
    <xf numFmtId="0" fontId="7" fillId="2" borderId="0" xfId="0" applyFont="1" applyFill="1" applyAlignment="1">
      <alignment horizontal="left" vertical="top" wrapText="1"/>
    </xf>
    <xf numFmtId="0" fontId="7" fillId="2" borderId="0" xfId="0" applyFont="1" applyFill="1" applyAlignment="1">
      <alignment horizontal="right" vertical="center" wrapText="1"/>
    </xf>
    <xf numFmtId="49" fontId="3" fillId="3" borderId="1"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0" fontId="7" fillId="2" borderId="0" xfId="0" applyFont="1" applyFill="1" applyAlignment="1">
      <alignment horizontal="right" vertical="center"/>
    </xf>
    <xf numFmtId="49" fontId="3" fillId="3" borderId="1" xfId="0" applyNumberFormat="1" applyFont="1" applyFill="1" applyBorder="1" applyAlignment="1">
      <alignment horizontal="center" vertical="center" wrapText="1"/>
    </xf>
    <xf numFmtId="0" fontId="1" fillId="2" borderId="0" xfId="0" applyFont="1" applyFill="1" applyAlignment="1">
      <alignment horizontal="center" vertical="center"/>
    </xf>
    <xf numFmtId="0" fontId="4" fillId="2" borderId="0" xfId="0" applyFont="1" applyFill="1" applyAlignment="1">
      <alignment horizontal="center" vertical="center"/>
    </xf>
    <xf numFmtId="165" fontId="3" fillId="3" borderId="9" xfId="0" applyNumberFormat="1" applyFont="1" applyFill="1" applyBorder="1" applyAlignment="1">
      <alignment horizontal="center" vertical="center"/>
    </xf>
    <xf numFmtId="49" fontId="0" fillId="4" borderId="9" xfId="0" applyNumberFormat="1" applyFill="1" applyBorder="1" applyAlignment="1">
      <alignment horizontal="center" vertical="center"/>
    </xf>
    <xf numFmtId="0" fontId="5" fillId="2" borderId="0" xfId="0" applyFont="1" applyFill="1" applyAlignment="1">
      <alignment horizontal="left" vertical="center"/>
    </xf>
    <xf numFmtId="0" fontId="7" fillId="3" borderId="15" xfId="0" applyFont="1" applyFill="1" applyBorder="1" applyAlignment="1">
      <alignment horizontal="center" vertical="center"/>
    </xf>
    <xf numFmtId="0" fontId="8" fillId="2" borderId="25" xfId="0" applyFont="1" applyFill="1" applyBorder="1" applyAlignment="1">
      <alignment horizontal="left" vertical="center"/>
    </xf>
    <xf numFmtId="0" fontId="3" fillId="3" borderId="15" xfId="0" applyFont="1" applyFill="1" applyBorder="1" applyAlignment="1">
      <alignment horizontal="center" vertical="center"/>
    </xf>
    <xf numFmtId="0" fontId="8" fillId="2" borderId="25" xfId="0" applyFont="1" applyFill="1" applyBorder="1" applyAlignment="1">
      <alignment horizontal="center" vertical="center"/>
    </xf>
    <xf numFmtId="49" fontId="11" fillId="3" borderId="15" xfId="0" applyNumberFormat="1" applyFont="1" applyFill="1" applyBorder="1" applyAlignment="1">
      <alignment horizontal="center" vertical="center"/>
    </xf>
    <xf numFmtId="164" fontId="3" fillId="2" borderId="9" xfId="0" applyNumberFormat="1" applyFont="1" applyFill="1" applyBorder="1" applyAlignment="1">
      <alignment horizontal="center" vertical="center"/>
    </xf>
    <xf numFmtId="166" fontId="3" fillId="3" borderId="15" xfId="0" applyNumberFormat="1" applyFont="1" applyFill="1" applyBorder="1" applyAlignment="1">
      <alignment horizontal="center" vertical="center"/>
    </xf>
    <xf numFmtId="14" fontId="3" fillId="3" borderId="15" xfId="0" applyNumberFormat="1" applyFont="1" applyFill="1" applyBorder="1" applyAlignment="1">
      <alignment horizontal="center" vertical="center"/>
    </xf>
    <xf numFmtId="0" fontId="3" fillId="2" borderId="0" xfId="0" applyFont="1" applyFill="1" applyAlignment="1">
      <alignment horizontal="left" vertical="center"/>
    </xf>
    <xf numFmtId="0" fontId="7" fillId="2" borderId="7" xfId="0" applyFont="1" applyFill="1" applyBorder="1" applyAlignment="1">
      <alignment horizontal="left"/>
    </xf>
    <xf numFmtId="0" fontId="9" fillId="2" borderId="0" xfId="0" applyFont="1" applyFill="1" applyAlignment="1">
      <alignment horizontal="center" vertical="center"/>
    </xf>
    <xf numFmtId="0" fontId="7" fillId="2" borderId="25" xfId="0" applyFont="1" applyFill="1" applyBorder="1" applyAlignment="1">
      <alignment horizontal="center" vertical="center"/>
    </xf>
    <xf numFmtId="0" fontId="3" fillId="2" borderId="0" xfId="0" applyFont="1" applyFill="1" applyAlignment="1">
      <alignment horizontal="right" vertical="center"/>
    </xf>
    <xf numFmtId="0" fontId="8" fillId="2" borderId="0" xfId="0" applyFont="1" applyFill="1" applyAlignment="1">
      <alignment horizontal="center" vertical="center"/>
    </xf>
    <xf numFmtId="0" fontId="7" fillId="2" borderId="7" xfId="0" applyFont="1" applyFill="1" applyBorder="1" applyAlignment="1">
      <alignment horizontal="left" vertical="center"/>
    </xf>
    <xf numFmtId="0" fontId="10" fillId="5" borderId="0" xfId="0" applyFont="1" applyFill="1" applyAlignment="1">
      <alignment vertical="center" wrapText="1"/>
    </xf>
    <xf numFmtId="164" fontId="3" fillId="3" borderId="27" xfId="0" applyNumberFormat="1" applyFont="1" applyFill="1" applyBorder="1" applyAlignment="1">
      <alignment horizontal="center" vertical="center"/>
    </xf>
    <xf numFmtId="49" fontId="13" fillId="4" borderId="9" xfId="1" applyNumberFormat="1" applyFill="1" applyBorder="1" applyAlignment="1">
      <alignment horizontal="center" vertical="center"/>
    </xf>
    <xf numFmtId="0" fontId="2" fillId="0" borderId="0" xfId="0" applyFont="1" applyAlignment="1"/>
    <xf numFmtId="0" fontId="0" fillId="0" borderId="0" xfId="0" applyAlignment="1"/>
    <xf numFmtId="0" fontId="2" fillId="0" borderId="2" xfId="0" applyFont="1"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10" xfId="0" applyFont="1" applyBorder="1" applyAlignment="1"/>
    <xf numFmtId="0" fontId="2" fillId="0" borderId="11" xfId="0" applyFont="1" applyBorder="1" applyAlignment="1"/>
    <xf numFmtId="0" fontId="2" fillId="0" borderId="16" xfId="0" applyFont="1" applyBorder="1" applyAlignment="1"/>
    <xf numFmtId="0" fontId="13" fillId="0" borderId="11" xfId="1" applyBorder="1" applyAlignment="1"/>
    <xf numFmtId="0" fontId="2" fillId="0" borderId="25" xfId="0" applyFont="1" applyBorder="1" applyAlignment="1"/>
    <xf numFmtId="0" fontId="2" fillId="0" borderId="28" xfId="0" applyFont="1" applyBorder="1" applyAlignment="1"/>
    <xf numFmtId="0" fontId="2" fillId="0" borderId="31"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1428750</xdr:colOff>
      <xdr:row>0</xdr:row>
      <xdr:rowOff>9525</xdr:rowOff>
    </xdr:from>
    <xdr:to>
      <xdr:col>5</xdr:col>
      <xdr:colOff>247650</xdr:colOff>
      <xdr:row>1</xdr:row>
      <xdr:rowOff>19050</xdr:rowOff>
    </xdr:to>
    <xdr:pic>
      <xdr:nvPicPr>
        <xdr:cNvPr id="2" name="image00.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4400550" cy="92392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rizwan@illinois.edu" TargetMode="External"/><Relationship Id="rId1" Type="http://schemas.openxmlformats.org/officeDocument/2006/relationships/hyperlink" Target="mailto:akrause3@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1"/>
  <sheetViews>
    <sheetView tabSelected="1" topLeftCell="A18" workbookViewId="0">
      <selection activeCell="D39" sqref="D39:E39"/>
    </sheetView>
  </sheetViews>
  <sheetFormatPr defaultColWidth="15.140625" defaultRowHeight="15" customHeight="1"/>
  <cols>
    <col min="1" max="1" width="8" customWidth="1"/>
    <col min="2" max="2" width="22.42578125" customWidth="1"/>
    <col min="3" max="3" width="27.5703125" customWidth="1"/>
    <col min="4" max="4" width="23.140625" customWidth="1"/>
    <col min="5" max="7" width="22.42578125" customWidth="1"/>
    <col min="8" max="8" width="50.7109375" customWidth="1"/>
    <col min="9" max="26" width="7.5703125" customWidth="1"/>
  </cols>
  <sheetData>
    <row r="1" spans="1:8" ht="72" customHeight="1">
      <c r="A1" s="50"/>
      <c r="B1" s="70"/>
      <c r="C1" s="93"/>
      <c r="D1" s="93"/>
      <c r="E1" s="93"/>
      <c r="F1" s="93"/>
      <c r="G1" s="93"/>
      <c r="H1" s="1"/>
    </row>
    <row r="2" spans="1:8" ht="31.5" customHeight="1">
      <c r="A2" s="94"/>
      <c r="B2" s="71" t="s">
        <v>0</v>
      </c>
      <c r="C2" s="93"/>
      <c r="D2" s="93"/>
      <c r="E2" s="93"/>
      <c r="F2" s="93"/>
      <c r="G2" s="93"/>
      <c r="H2" s="1"/>
    </row>
    <row r="3" spans="1:8" ht="16.5" customHeight="1">
      <c r="A3" s="94"/>
      <c r="B3" s="1"/>
      <c r="C3" s="1"/>
      <c r="D3" s="1"/>
      <c r="E3" s="1"/>
      <c r="F3" s="1"/>
      <c r="G3" s="1"/>
      <c r="H3" s="1"/>
    </row>
    <row r="4" spans="1:8" ht="15.75" customHeight="1">
      <c r="A4" s="94"/>
      <c r="B4" s="69" t="s">
        <v>1</v>
      </c>
      <c r="C4" s="95"/>
      <c r="D4" s="95"/>
      <c r="E4" s="95"/>
      <c r="F4" s="95"/>
      <c r="G4" s="96"/>
      <c r="H4" s="1"/>
    </row>
    <row r="5" spans="1:8" ht="15.75" customHeight="1">
      <c r="A5" s="94"/>
      <c r="B5" s="97"/>
      <c r="C5" s="94"/>
      <c r="D5" s="94"/>
      <c r="E5" s="94"/>
      <c r="F5" s="94"/>
      <c r="G5" s="98"/>
      <c r="H5" s="1"/>
    </row>
    <row r="6" spans="1:8" ht="15.75" customHeight="1">
      <c r="A6" s="94"/>
      <c r="B6" s="97"/>
      <c r="C6" s="94"/>
      <c r="D6" s="94"/>
      <c r="E6" s="94"/>
      <c r="F6" s="94"/>
      <c r="G6" s="98"/>
      <c r="H6" s="1"/>
    </row>
    <row r="7" spans="1:8" ht="15.75" customHeight="1">
      <c r="A7" s="94"/>
      <c r="B7" s="97"/>
      <c r="C7" s="94"/>
      <c r="D7" s="94"/>
      <c r="E7" s="94"/>
      <c r="F7" s="94"/>
      <c r="G7" s="98"/>
      <c r="H7" s="1"/>
    </row>
    <row r="8" spans="1:8" ht="15.75" customHeight="1">
      <c r="A8" s="94"/>
      <c r="B8" s="97"/>
      <c r="C8" s="94"/>
      <c r="D8" s="94"/>
      <c r="E8" s="94"/>
      <c r="F8" s="94"/>
      <c r="G8" s="98"/>
      <c r="H8" s="1"/>
    </row>
    <row r="9" spans="1:8" ht="15.75" customHeight="1">
      <c r="A9" s="94"/>
      <c r="B9" s="97"/>
      <c r="C9" s="94"/>
      <c r="D9" s="94"/>
      <c r="E9" s="94"/>
      <c r="F9" s="94"/>
      <c r="G9" s="98"/>
      <c r="H9" s="1"/>
    </row>
    <row r="10" spans="1:8" ht="16.5" customHeight="1">
      <c r="A10" s="94"/>
      <c r="B10" s="99"/>
      <c r="C10" s="100"/>
      <c r="D10" s="100"/>
      <c r="E10" s="100"/>
      <c r="F10" s="100"/>
      <c r="G10" s="101"/>
      <c r="H10" s="1"/>
    </row>
    <row r="11" spans="1:8" ht="26.25" customHeight="1">
      <c r="A11" s="94"/>
      <c r="B11" s="74" t="s">
        <v>2</v>
      </c>
      <c r="C11" s="93"/>
      <c r="D11" s="93"/>
      <c r="E11" s="93"/>
      <c r="F11" s="93"/>
      <c r="G11" s="93"/>
      <c r="H11" s="93"/>
    </row>
    <row r="12" spans="1:8" ht="27" customHeight="1">
      <c r="A12" s="94"/>
      <c r="B12" s="3"/>
      <c r="C12" s="3"/>
      <c r="D12" s="4"/>
      <c r="E12" s="4"/>
      <c r="F12" s="4"/>
      <c r="G12" s="4"/>
      <c r="H12" s="3"/>
    </row>
    <row r="13" spans="1:8" ht="16.5" customHeight="1">
      <c r="A13" s="94"/>
      <c r="B13" s="68" t="s">
        <v>3</v>
      </c>
      <c r="C13" s="98"/>
      <c r="D13" s="67" t="s">
        <v>4</v>
      </c>
      <c r="E13" s="102"/>
      <c r="F13" s="102"/>
      <c r="G13" s="103"/>
      <c r="H13" s="5"/>
    </row>
    <row r="14" spans="1:8" ht="16.5" customHeight="1">
      <c r="A14" s="94"/>
      <c r="B14" s="68" t="s">
        <v>5</v>
      </c>
      <c r="C14" s="98"/>
      <c r="D14" s="6">
        <v>5000</v>
      </c>
      <c r="E14" s="7"/>
      <c r="F14" s="8"/>
      <c r="G14" s="8"/>
      <c r="H14" s="1"/>
    </row>
    <row r="15" spans="1:8" ht="16.5" customHeight="1">
      <c r="A15" s="94"/>
      <c r="B15" s="68" t="s">
        <v>6</v>
      </c>
      <c r="C15" s="98"/>
      <c r="D15" s="9" t="s">
        <v>7</v>
      </c>
      <c r="E15" s="10" t="s">
        <v>8</v>
      </c>
      <c r="F15" s="75" t="s">
        <v>9</v>
      </c>
      <c r="G15" s="104"/>
      <c r="H15" s="11"/>
    </row>
    <row r="16" spans="1:8" ht="16.5" customHeight="1">
      <c r="A16" s="94"/>
      <c r="B16" s="65" t="s">
        <v>10</v>
      </c>
      <c r="C16" s="98"/>
      <c r="D16" s="66" t="s">
        <v>11</v>
      </c>
      <c r="E16" s="96"/>
      <c r="F16" s="13" t="s">
        <v>12</v>
      </c>
      <c r="G16" s="14" t="s">
        <v>13</v>
      </c>
      <c r="H16" s="11"/>
    </row>
    <row r="17" spans="1:8" ht="16.5" customHeight="1">
      <c r="A17" s="94"/>
      <c r="B17" s="93"/>
      <c r="C17" s="98"/>
      <c r="D17" s="99"/>
      <c r="E17" s="101"/>
      <c r="F17" s="15" t="s">
        <v>14</v>
      </c>
      <c r="G17" s="16" t="s">
        <v>15</v>
      </c>
      <c r="H17" s="11"/>
    </row>
    <row r="18" spans="1:8" ht="15.75" customHeight="1">
      <c r="A18" s="94"/>
      <c r="B18" s="12"/>
      <c r="C18" s="12"/>
      <c r="D18" s="17"/>
      <c r="E18" s="18"/>
      <c r="F18" s="19" t="s">
        <v>16</v>
      </c>
      <c r="G18" s="20" t="s">
        <v>17</v>
      </c>
      <c r="H18" s="11"/>
    </row>
    <row r="19" spans="1:8" ht="15.75" customHeight="1">
      <c r="A19" s="94"/>
      <c r="B19" s="1"/>
      <c r="C19" s="1"/>
      <c r="D19" s="1"/>
      <c r="E19" s="1"/>
      <c r="F19" s="21"/>
      <c r="G19" s="21"/>
      <c r="H19" s="1"/>
    </row>
    <row r="20" spans="1:8" ht="26.25" customHeight="1">
      <c r="A20" s="94"/>
      <c r="B20" s="74" t="s">
        <v>18</v>
      </c>
      <c r="C20" s="93"/>
      <c r="D20" s="93"/>
      <c r="E20" s="93"/>
      <c r="F20" s="93"/>
      <c r="G20" s="93"/>
      <c r="H20" s="93"/>
    </row>
    <row r="21" spans="1:8" ht="26.25" customHeight="1">
      <c r="A21" s="94"/>
      <c r="B21" s="3"/>
      <c r="C21" s="3"/>
      <c r="D21" s="3"/>
      <c r="E21" s="3"/>
      <c r="F21" s="3"/>
      <c r="G21" s="3"/>
      <c r="H21" s="3"/>
    </row>
    <row r="22" spans="1:8" ht="27" customHeight="1">
      <c r="A22" s="94"/>
      <c r="B22" s="88" t="s">
        <v>19</v>
      </c>
      <c r="C22" s="93"/>
      <c r="D22" s="4"/>
      <c r="E22" s="4"/>
      <c r="F22" s="3"/>
      <c r="G22" s="3"/>
      <c r="H22" s="3"/>
    </row>
    <row r="23" spans="1:8" ht="16.5" customHeight="1">
      <c r="A23" s="94"/>
      <c r="B23" s="87" t="s">
        <v>20</v>
      </c>
      <c r="C23" s="98"/>
      <c r="D23" s="67" t="s">
        <v>21</v>
      </c>
      <c r="E23" s="103"/>
      <c r="F23" s="5"/>
      <c r="G23" s="1"/>
      <c r="H23" s="1"/>
    </row>
    <row r="24" spans="1:8" ht="16.5" customHeight="1">
      <c r="A24" s="94"/>
      <c r="B24" s="87" t="s">
        <v>22</v>
      </c>
      <c r="C24" s="98"/>
      <c r="D24" s="67" t="s">
        <v>23</v>
      </c>
      <c r="E24" s="103"/>
      <c r="F24" s="5"/>
      <c r="G24" s="1"/>
      <c r="H24" s="1"/>
    </row>
    <row r="25" spans="1:8" ht="16.5" customHeight="1">
      <c r="A25" s="94"/>
      <c r="B25" s="87" t="s">
        <v>24</v>
      </c>
      <c r="C25" s="98"/>
      <c r="D25" s="92" t="s">
        <v>25</v>
      </c>
      <c r="E25" s="105"/>
      <c r="F25" s="5"/>
      <c r="G25" s="1"/>
      <c r="H25" s="1"/>
    </row>
    <row r="26" spans="1:8" ht="16.5" customHeight="1">
      <c r="A26" s="94"/>
      <c r="B26" s="87" t="s">
        <v>26</v>
      </c>
      <c r="C26" s="98"/>
      <c r="D26" s="72">
        <v>8475423444</v>
      </c>
      <c r="E26" s="103"/>
      <c r="F26" s="5"/>
      <c r="G26" s="1"/>
      <c r="H26" s="1"/>
    </row>
    <row r="27" spans="1:8" ht="16.5" customHeight="1">
      <c r="A27" s="94"/>
      <c r="B27" s="87" t="s">
        <v>27</v>
      </c>
      <c r="C27" s="98"/>
      <c r="D27" s="67"/>
      <c r="E27" s="103"/>
      <c r="F27" s="5"/>
      <c r="G27" s="1"/>
      <c r="H27" s="1"/>
    </row>
    <row r="28" spans="1:8" ht="15.75" customHeight="1">
      <c r="A28" s="94"/>
      <c r="B28" s="23"/>
      <c r="C28" s="23"/>
      <c r="D28" s="17"/>
      <c r="E28" s="17"/>
      <c r="F28" s="1"/>
      <c r="G28" s="1"/>
      <c r="H28" s="1"/>
    </row>
    <row r="29" spans="1:8" ht="19.5" customHeight="1">
      <c r="A29" s="94"/>
      <c r="B29" s="88" t="s">
        <v>28</v>
      </c>
      <c r="C29" s="93"/>
      <c r="D29" s="24"/>
      <c r="E29" s="24"/>
      <c r="F29" s="1"/>
      <c r="G29" s="1"/>
      <c r="H29" s="1"/>
    </row>
    <row r="30" spans="1:8" ht="16.5" customHeight="1">
      <c r="A30" s="94"/>
      <c r="B30" s="87" t="s">
        <v>20</v>
      </c>
      <c r="C30" s="98"/>
      <c r="D30" s="67" t="s">
        <v>29</v>
      </c>
      <c r="E30" s="103"/>
      <c r="F30" s="5"/>
      <c r="G30" s="1"/>
      <c r="H30" s="1"/>
    </row>
    <row r="31" spans="1:8" ht="16.5" customHeight="1">
      <c r="A31" s="94"/>
      <c r="B31" s="87" t="s">
        <v>30</v>
      </c>
      <c r="C31" s="98"/>
      <c r="D31" s="67" t="s">
        <v>31</v>
      </c>
      <c r="E31" s="103"/>
      <c r="F31" s="5"/>
      <c r="G31" s="1"/>
      <c r="H31" s="1"/>
    </row>
    <row r="32" spans="1:8" ht="16.5" customHeight="1">
      <c r="A32" s="94"/>
      <c r="B32" s="87" t="s">
        <v>32</v>
      </c>
      <c r="C32" s="98"/>
      <c r="D32" s="67" t="s">
        <v>33</v>
      </c>
      <c r="E32" s="103"/>
      <c r="F32" s="5"/>
      <c r="G32" s="1"/>
      <c r="H32" s="1"/>
    </row>
    <row r="33" spans="1:8" ht="16.5" customHeight="1">
      <c r="A33" s="94"/>
      <c r="B33" s="87" t="s">
        <v>24</v>
      </c>
      <c r="C33" s="98"/>
      <c r="D33" s="92" t="s">
        <v>34</v>
      </c>
      <c r="E33" s="105"/>
      <c r="F33" s="5"/>
      <c r="G33" s="1"/>
      <c r="H33" s="1"/>
    </row>
    <row r="34" spans="1:8" ht="16.5" customHeight="1">
      <c r="A34" s="94"/>
      <c r="B34" s="87" t="s">
        <v>26</v>
      </c>
      <c r="C34" s="98"/>
      <c r="D34" s="67" t="s">
        <v>35</v>
      </c>
      <c r="E34" s="103"/>
      <c r="F34" s="5"/>
      <c r="G34" s="1"/>
      <c r="H34" s="1"/>
    </row>
    <row r="35" spans="1:8" ht="15.75" customHeight="1">
      <c r="A35" s="94"/>
      <c r="B35" s="23"/>
      <c r="C35" s="23"/>
      <c r="D35" s="25"/>
      <c r="E35" s="25"/>
      <c r="F35" s="1"/>
      <c r="G35" s="1"/>
      <c r="H35" s="1"/>
    </row>
    <row r="36" spans="1:8" ht="15.75" customHeight="1">
      <c r="A36" s="94"/>
      <c r="B36" s="87" t="s">
        <v>36</v>
      </c>
      <c r="C36" s="93"/>
      <c r="D36" s="86" t="s">
        <v>37</v>
      </c>
      <c r="E36" s="106"/>
      <c r="F36" s="26" t="s">
        <v>38</v>
      </c>
      <c r="G36" s="26" t="s">
        <v>39</v>
      </c>
      <c r="H36" s="1"/>
    </row>
    <row r="37" spans="1:8" ht="15.75" customHeight="1">
      <c r="A37" s="94"/>
      <c r="B37" s="23"/>
      <c r="C37" s="27"/>
      <c r="D37" s="75" t="s">
        <v>21</v>
      </c>
      <c r="E37" s="104"/>
      <c r="F37" s="28" t="s">
        <v>23</v>
      </c>
      <c r="G37" s="29" t="s">
        <v>25</v>
      </c>
      <c r="H37" s="11"/>
    </row>
    <row r="38" spans="1:8" ht="15.75" customHeight="1">
      <c r="A38" s="94"/>
      <c r="B38" s="23"/>
      <c r="C38" s="27"/>
      <c r="D38" s="75" t="s">
        <v>40</v>
      </c>
      <c r="E38" s="104"/>
      <c r="F38" s="28" t="s">
        <v>23</v>
      </c>
      <c r="G38" s="30" t="s">
        <v>41</v>
      </c>
      <c r="H38" s="11"/>
    </row>
    <row r="39" spans="1:8" ht="15.75" customHeight="1">
      <c r="A39" s="94"/>
      <c r="B39" s="23"/>
      <c r="C39" s="27"/>
      <c r="D39" s="75" t="s">
        <v>42</v>
      </c>
      <c r="E39" s="104"/>
      <c r="F39" s="28" t="s">
        <v>23</v>
      </c>
      <c r="G39" s="31" t="s">
        <v>43</v>
      </c>
      <c r="H39" s="11"/>
    </row>
    <row r="40" spans="1:8" ht="15.75" customHeight="1">
      <c r="A40" s="94"/>
      <c r="B40" s="23"/>
      <c r="C40" s="27"/>
      <c r="D40" s="75"/>
      <c r="E40" s="104"/>
      <c r="F40" s="28"/>
      <c r="G40" s="28"/>
      <c r="H40" s="11"/>
    </row>
    <row r="41" spans="1:8" ht="15.75" customHeight="1">
      <c r="A41" s="94"/>
      <c r="B41" s="23"/>
      <c r="C41" s="23"/>
      <c r="D41" s="32"/>
      <c r="E41" s="32"/>
      <c r="F41" s="21"/>
      <c r="G41" s="21"/>
      <c r="H41" s="1"/>
    </row>
    <row r="42" spans="1:8" ht="19.5" customHeight="1">
      <c r="A42" s="94"/>
      <c r="B42" s="88" t="s">
        <v>44</v>
      </c>
      <c r="C42" s="93"/>
      <c r="D42" s="24" t="s">
        <v>45</v>
      </c>
      <c r="E42" s="24"/>
      <c r="F42" s="1"/>
      <c r="G42" s="1"/>
      <c r="H42" s="1"/>
    </row>
    <row r="43" spans="1:8" ht="16.5" customHeight="1">
      <c r="A43" s="94"/>
      <c r="B43" s="87" t="s">
        <v>20</v>
      </c>
      <c r="C43" s="98"/>
      <c r="D43" s="67"/>
      <c r="E43" s="103"/>
      <c r="F43" s="5"/>
      <c r="G43" s="1"/>
      <c r="H43" s="1"/>
    </row>
    <row r="44" spans="1:8" ht="16.5" customHeight="1">
      <c r="A44" s="94"/>
      <c r="B44" s="87" t="s">
        <v>24</v>
      </c>
      <c r="C44" s="98"/>
      <c r="D44" s="73"/>
      <c r="E44" s="103"/>
      <c r="F44" s="5"/>
      <c r="G44" s="1"/>
      <c r="H44" s="1"/>
    </row>
    <row r="45" spans="1:8" ht="16.5" customHeight="1">
      <c r="A45" s="94"/>
      <c r="B45" s="87" t="s">
        <v>26</v>
      </c>
      <c r="C45" s="98"/>
      <c r="D45" s="72"/>
      <c r="E45" s="103"/>
      <c r="F45" s="5"/>
      <c r="G45" s="1"/>
      <c r="H45" s="1"/>
    </row>
    <row r="46" spans="1:8" ht="15.75" customHeight="1">
      <c r="A46" s="94"/>
      <c r="B46" s="23"/>
      <c r="C46" s="23"/>
      <c r="D46" s="33"/>
      <c r="E46" s="33"/>
      <c r="F46" s="1"/>
      <c r="G46" s="1"/>
      <c r="H46" s="1"/>
    </row>
    <row r="47" spans="1:8" ht="15.75" customHeight="1">
      <c r="A47" s="94"/>
      <c r="B47" s="23"/>
      <c r="C47" s="23"/>
      <c r="D47" s="1"/>
      <c r="E47" s="1"/>
      <c r="F47" s="1"/>
      <c r="G47" s="1"/>
      <c r="H47" s="1"/>
    </row>
    <row r="48" spans="1:8" ht="26.25" customHeight="1">
      <c r="A48" s="94"/>
      <c r="B48" s="74" t="s">
        <v>46</v>
      </c>
      <c r="C48" s="93"/>
      <c r="D48" s="93"/>
      <c r="E48" s="93"/>
      <c r="F48" s="93"/>
      <c r="G48" s="93"/>
      <c r="H48" s="93"/>
    </row>
    <row r="49" spans="1:8" ht="15.75" customHeight="1">
      <c r="A49" s="94"/>
      <c r="B49" s="34"/>
      <c r="C49" s="34"/>
      <c r="D49" s="34"/>
      <c r="E49" s="34"/>
      <c r="F49" s="34"/>
      <c r="G49" s="34"/>
      <c r="H49" s="34"/>
    </row>
    <row r="50" spans="1:8" ht="16.5" hidden="1" customHeight="1">
      <c r="A50" s="94"/>
      <c r="B50" s="89" t="s">
        <v>47</v>
      </c>
      <c r="C50" s="100"/>
      <c r="D50" s="100"/>
      <c r="E50" s="100"/>
      <c r="F50" s="100"/>
      <c r="G50" s="100"/>
      <c r="H50" s="1"/>
    </row>
    <row r="51" spans="1:8" ht="276.75" customHeight="1">
      <c r="A51" s="94"/>
      <c r="B51" s="56" t="s">
        <v>48</v>
      </c>
      <c r="C51" s="102"/>
      <c r="D51" s="102"/>
      <c r="E51" s="102"/>
      <c r="F51" s="102"/>
      <c r="G51" s="102"/>
      <c r="H51" s="5"/>
    </row>
    <row r="52" spans="1:8" ht="15.75" customHeight="1">
      <c r="A52" s="94"/>
      <c r="B52" s="33"/>
      <c r="C52" s="33"/>
      <c r="D52" s="33"/>
      <c r="E52" s="33"/>
      <c r="F52" s="33"/>
      <c r="G52" s="33"/>
      <c r="H52" s="1"/>
    </row>
    <row r="53" spans="1:8" ht="16.5" customHeight="1">
      <c r="A53" s="94"/>
      <c r="B53" s="55" t="s">
        <v>49</v>
      </c>
      <c r="C53" s="100"/>
      <c r="D53" s="100"/>
      <c r="E53" s="100"/>
      <c r="F53" s="100"/>
      <c r="G53" s="100"/>
      <c r="H53" s="1"/>
    </row>
    <row r="54" spans="1:8" ht="145.5" customHeight="1">
      <c r="A54" s="94"/>
      <c r="B54" s="56" t="s">
        <v>50</v>
      </c>
      <c r="C54" s="102"/>
      <c r="D54" s="102"/>
      <c r="E54" s="102"/>
      <c r="F54" s="102"/>
      <c r="G54" s="103"/>
      <c r="H54" s="5"/>
    </row>
    <row r="55" spans="1:8" ht="15.75" customHeight="1">
      <c r="A55" s="94"/>
      <c r="B55" s="33"/>
      <c r="C55" s="33"/>
      <c r="D55" s="33"/>
      <c r="E55" s="33"/>
      <c r="F55" s="33"/>
      <c r="G55" s="33"/>
      <c r="H55" s="1"/>
    </row>
    <row r="56" spans="1:8" ht="33.75" customHeight="1">
      <c r="A56" s="94"/>
      <c r="B56" s="55" t="s">
        <v>51</v>
      </c>
      <c r="C56" s="100"/>
      <c r="D56" s="100"/>
      <c r="E56" s="100"/>
      <c r="F56" s="100"/>
      <c r="G56" s="100"/>
      <c r="H56" s="1"/>
    </row>
    <row r="57" spans="1:8" ht="163.5" customHeight="1">
      <c r="A57" s="94"/>
      <c r="B57" s="56" t="s">
        <v>52</v>
      </c>
      <c r="C57" s="102"/>
      <c r="D57" s="102"/>
      <c r="E57" s="102"/>
      <c r="F57" s="102"/>
      <c r="G57" s="103"/>
      <c r="H57" s="5"/>
    </row>
    <row r="58" spans="1:8" ht="15.75" customHeight="1">
      <c r="A58" s="94"/>
      <c r="B58" s="33"/>
      <c r="C58" s="33"/>
      <c r="D58" s="33"/>
      <c r="E58" s="33"/>
      <c r="F58" s="33"/>
      <c r="G58" s="33"/>
      <c r="H58" s="1"/>
    </row>
    <row r="59" spans="1:8" ht="51" customHeight="1">
      <c r="A59" s="94"/>
      <c r="B59" s="55" t="s">
        <v>53</v>
      </c>
      <c r="C59" s="100"/>
      <c r="D59" s="100"/>
      <c r="E59" s="100"/>
      <c r="F59" s="100"/>
      <c r="G59" s="100"/>
      <c r="H59" s="1"/>
    </row>
    <row r="60" spans="1:8" ht="152.25" customHeight="1">
      <c r="A60" s="94"/>
      <c r="B60" s="51" t="s">
        <v>54</v>
      </c>
      <c r="C60" s="102"/>
      <c r="D60" s="102"/>
      <c r="E60" s="102"/>
      <c r="F60" s="102"/>
      <c r="G60" s="103"/>
      <c r="H60" s="5"/>
    </row>
    <row r="61" spans="1:8" ht="15.75" customHeight="1">
      <c r="A61" s="94"/>
      <c r="B61" s="33"/>
      <c r="C61" s="33"/>
      <c r="D61" s="33"/>
      <c r="E61" s="33"/>
      <c r="F61" s="33"/>
      <c r="G61" s="33"/>
      <c r="H61" s="1"/>
    </row>
    <row r="62" spans="1:8" ht="16.5" customHeight="1">
      <c r="A62" s="94"/>
      <c r="B62" s="84" t="s">
        <v>55</v>
      </c>
      <c r="C62" s="100"/>
      <c r="D62" s="100"/>
      <c r="E62" s="100"/>
      <c r="F62" s="100"/>
      <c r="G62" s="100"/>
      <c r="H62" s="1"/>
    </row>
    <row r="63" spans="1:8" ht="129" customHeight="1">
      <c r="A63" s="94"/>
      <c r="B63" s="56" t="s">
        <v>56</v>
      </c>
      <c r="C63" s="102"/>
      <c r="D63" s="102"/>
      <c r="E63" s="102"/>
      <c r="F63" s="102"/>
      <c r="G63" s="102"/>
      <c r="H63" s="5"/>
    </row>
    <row r="64" spans="1:8" ht="15.75" customHeight="1">
      <c r="A64" s="94"/>
      <c r="B64" s="33"/>
      <c r="C64" s="33"/>
      <c r="D64" s="33"/>
      <c r="E64" s="33"/>
      <c r="F64" s="33"/>
      <c r="G64" s="33"/>
      <c r="H64" s="1"/>
    </row>
    <row r="65" spans="1:8" ht="16.5" customHeight="1">
      <c r="A65" s="94"/>
      <c r="B65" s="84" t="s">
        <v>57</v>
      </c>
      <c r="C65" s="100"/>
      <c r="D65" s="100"/>
      <c r="E65" s="100"/>
      <c r="F65" s="100"/>
      <c r="G65" s="100"/>
      <c r="H65" s="1"/>
    </row>
    <row r="66" spans="1:8" ht="114" customHeight="1">
      <c r="A66" s="94"/>
      <c r="B66" s="51" t="s">
        <v>58</v>
      </c>
      <c r="C66" s="102"/>
      <c r="D66" s="102"/>
      <c r="E66" s="102"/>
      <c r="F66" s="102"/>
      <c r="G66" s="103"/>
      <c r="H66" s="5"/>
    </row>
    <row r="67" spans="1:8" ht="15.75" customHeight="1">
      <c r="A67" s="94"/>
      <c r="B67" s="33"/>
      <c r="C67" s="33"/>
      <c r="D67" s="33"/>
      <c r="E67" s="33"/>
      <c r="F67" s="33"/>
      <c r="G67" s="33"/>
      <c r="H67" s="1"/>
    </row>
    <row r="68" spans="1:8" ht="15.75" customHeight="1">
      <c r="A68" s="94"/>
      <c r="B68" s="1"/>
      <c r="C68" s="1"/>
      <c r="D68" s="1"/>
      <c r="E68" s="1"/>
      <c r="F68" s="1"/>
      <c r="G68" s="1"/>
      <c r="H68" s="1"/>
    </row>
    <row r="69" spans="1:8" ht="26.25" customHeight="1">
      <c r="A69" s="94"/>
      <c r="B69" s="74" t="s">
        <v>59</v>
      </c>
      <c r="C69" s="93"/>
      <c r="D69" s="93"/>
      <c r="E69" s="93"/>
      <c r="F69" s="93"/>
      <c r="G69" s="93"/>
      <c r="H69" s="93"/>
    </row>
    <row r="70" spans="1:8" ht="15.75" customHeight="1">
      <c r="A70" s="94"/>
      <c r="B70" s="83" t="s">
        <v>60</v>
      </c>
      <c r="C70" s="93"/>
      <c r="D70" s="93"/>
      <c r="E70" s="93"/>
      <c r="F70" s="93"/>
      <c r="G70" s="93"/>
      <c r="H70" s="1"/>
    </row>
    <row r="71" spans="1:8" ht="15.75" customHeight="1">
      <c r="A71" s="94"/>
      <c r="B71" s="1"/>
      <c r="C71" s="1"/>
      <c r="D71" s="1"/>
      <c r="E71" s="1"/>
      <c r="F71" s="1"/>
      <c r="G71" s="1"/>
      <c r="H71" s="1"/>
    </row>
    <row r="72" spans="1:8" ht="21" customHeight="1">
      <c r="A72" s="94"/>
      <c r="B72" s="35" t="s">
        <v>61</v>
      </c>
      <c r="C72" s="1"/>
      <c r="D72" s="1"/>
      <c r="E72" s="1"/>
      <c r="F72" s="1"/>
      <c r="G72" s="1"/>
      <c r="H72" s="1"/>
    </row>
    <row r="73" spans="1:8" ht="37.5" customHeight="1">
      <c r="A73" s="94"/>
      <c r="B73" s="58" t="s">
        <v>62</v>
      </c>
      <c r="C73" s="93"/>
      <c r="D73" s="93"/>
      <c r="E73" s="93"/>
      <c r="F73" s="93"/>
      <c r="G73" s="93"/>
      <c r="H73" s="1"/>
    </row>
    <row r="74" spans="1:8" ht="15.75" customHeight="1">
      <c r="A74" s="94"/>
      <c r="B74" s="1"/>
      <c r="C74" s="1"/>
      <c r="D74" s="1"/>
      <c r="E74" s="1"/>
      <c r="F74" s="1"/>
      <c r="G74" s="1"/>
      <c r="H74" s="1"/>
    </row>
    <row r="75" spans="1:8" ht="18.75" customHeight="1">
      <c r="A75" s="94"/>
      <c r="B75" s="78" t="s">
        <v>63</v>
      </c>
      <c r="C75" s="106"/>
      <c r="D75" s="78" t="s">
        <v>64</v>
      </c>
      <c r="E75" s="106"/>
      <c r="F75" s="78" t="s">
        <v>65</v>
      </c>
      <c r="G75" s="106"/>
      <c r="H75" s="1"/>
    </row>
    <row r="76" spans="1:8" ht="15.75" customHeight="1">
      <c r="A76" s="94"/>
      <c r="B76" s="77" t="s">
        <v>66</v>
      </c>
      <c r="C76" s="104"/>
      <c r="D76" s="81">
        <v>42798</v>
      </c>
      <c r="E76" s="104"/>
      <c r="F76" s="77" t="s">
        <v>67</v>
      </c>
      <c r="G76" s="104"/>
      <c r="H76" s="11"/>
    </row>
    <row r="77" spans="1:8" ht="15.75" customHeight="1">
      <c r="A77" s="94"/>
      <c r="B77" s="77" t="s">
        <v>68</v>
      </c>
      <c r="C77" s="104"/>
      <c r="D77" s="77">
        <v>1</v>
      </c>
      <c r="E77" s="104"/>
      <c r="F77" s="77" t="s">
        <v>69</v>
      </c>
      <c r="G77" s="104"/>
      <c r="H77" s="11"/>
    </row>
    <row r="78" spans="1:8" ht="15.75" customHeight="1">
      <c r="A78" s="94"/>
      <c r="B78" s="77" t="s">
        <v>70</v>
      </c>
      <c r="C78" s="104"/>
      <c r="D78" s="77">
        <v>1</v>
      </c>
      <c r="E78" s="104"/>
      <c r="F78" s="77" t="s">
        <v>71</v>
      </c>
      <c r="G78" s="104"/>
      <c r="H78" s="11"/>
    </row>
    <row r="79" spans="1:8" ht="15.75" customHeight="1">
      <c r="A79" s="94"/>
      <c r="B79" s="77"/>
      <c r="C79" s="104"/>
      <c r="D79" s="77"/>
      <c r="E79" s="104"/>
      <c r="F79" s="77"/>
      <c r="G79" s="104"/>
      <c r="H79" s="11"/>
    </row>
    <row r="80" spans="1:8" ht="15.75" customHeight="1">
      <c r="A80" s="94"/>
      <c r="B80" s="77"/>
      <c r="C80" s="104"/>
      <c r="D80" s="77"/>
      <c r="E80" s="104"/>
      <c r="F80" s="82"/>
      <c r="G80" s="104"/>
      <c r="H80" s="11"/>
    </row>
    <row r="81" spans="1:8" ht="15.75" customHeight="1">
      <c r="A81" s="94"/>
      <c r="B81" s="77"/>
      <c r="C81" s="104"/>
      <c r="D81" s="77"/>
      <c r="E81" s="104"/>
      <c r="F81" s="77"/>
      <c r="G81" s="104"/>
      <c r="H81" s="11"/>
    </row>
    <row r="82" spans="1:8" ht="15.75" customHeight="1">
      <c r="A82" s="94"/>
      <c r="B82" s="77"/>
      <c r="C82" s="104"/>
      <c r="D82" s="77"/>
      <c r="E82" s="104"/>
      <c r="F82" s="82"/>
      <c r="G82" s="104"/>
      <c r="H82" s="11"/>
    </row>
    <row r="83" spans="1:8" ht="15.75" customHeight="1">
      <c r="A83" s="94"/>
      <c r="B83" s="77"/>
      <c r="C83" s="104"/>
      <c r="D83" s="77"/>
      <c r="E83" s="104"/>
      <c r="F83" s="82"/>
      <c r="G83" s="104"/>
      <c r="H83" s="11"/>
    </row>
    <row r="84" spans="1:8" ht="15.75" customHeight="1">
      <c r="A84" s="94"/>
      <c r="B84" s="77"/>
      <c r="C84" s="104"/>
      <c r="D84" s="77"/>
      <c r="E84" s="104"/>
      <c r="F84" s="77"/>
      <c r="G84" s="104"/>
      <c r="H84" s="11"/>
    </row>
    <row r="85" spans="1:8" ht="15.75" customHeight="1">
      <c r="A85" s="94"/>
      <c r="B85" s="77"/>
      <c r="C85" s="104"/>
      <c r="D85" s="77"/>
      <c r="E85" s="104"/>
      <c r="F85" s="77"/>
      <c r="G85" s="104"/>
      <c r="H85" s="11"/>
    </row>
    <row r="86" spans="1:8" ht="15.75" customHeight="1">
      <c r="A86" s="94"/>
      <c r="B86" s="77"/>
      <c r="C86" s="104"/>
      <c r="D86" s="77"/>
      <c r="E86" s="104"/>
      <c r="F86" s="77"/>
      <c r="G86" s="104"/>
      <c r="H86" s="11"/>
    </row>
    <row r="87" spans="1:8" ht="15.75" customHeight="1">
      <c r="A87" s="94"/>
      <c r="B87" s="21"/>
      <c r="C87" s="21"/>
      <c r="D87" s="21"/>
      <c r="E87" s="21"/>
      <c r="F87" s="21"/>
      <c r="G87" s="21"/>
      <c r="H87" s="1"/>
    </row>
    <row r="88" spans="1:8" ht="21" customHeight="1">
      <c r="A88" s="94"/>
      <c r="B88" s="35" t="s">
        <v>72</v>
      </c>
      <c r="C88" s="1"/>
      <c r="D88" s="1"/>
      <c r="E88" s="1"/>
      <c r="F88" s="1"/>
      <c r="G88" s="1"/>
      <c r="H88" s="1"/>
    </row>
    <row r="89" spans="1:8" ht="36" customHeight="1">
      <c r="A89" s="94"/>
      <c r="B89" s="58" t="s">
        <v>73</v>
      </c>
      <c r="C89" s="93"/>
      <c r="D89" s="93"/>
      <c r="E89" s="93"/>
      <c r="F89" s="93"/>
      <c r="G89" s="93"/>
      <c r="H89" s="1"/>
    </row>
    <row r="90" spans="1:8" ht="15.75" customHeight="1">
      <c r="A90" s="94"/>
      <c r="B90" s="90" t="s">
        <v>74</v>
      </c>
      <c r="C90" s="93"/>
      <c r="D90" s="93"/>
      <c r="E90" s="93"/>
      <c r="F90" s="93"/>
      <c r="G90" s="93"/>
      <c r="H90" s="1"/>
    </row>
    <row r="91" spans="1:8" ht="21" customHeight="1">
      <c r="A91" s="94"/>
      <c r="B91" s="93"/>
      <c r="C91" s="93"/>
      <c r="D91" s="93"/>
      <c r="E91" s="93"/>
      <c r="F91" s="93"/>
      <c r="G91" s="93"/>
      <c r="H91" s="1"/>
    </row>
    <row r="92" spans="1:8" ht="21" customHeight="1">
      <c r="A92" s="94"/>
      <c r="B92" s="85" t="s">
        <v>75</v>
      </c>
      <c r="C92" s="93"/>
      <c r="D92" s="36" t="s">
        <v>76</v>
      </c>
      <c r="E92" s="36" t="s">
        <v>77</v>
      </c>
      <c r="F92" s="85" t="s">
        <v>78</v>
      </c>
      <c r="G92" s="93"/>
      <c r="H92" s="1"/>
    </row>
    <row r="93" spans="1:8" ht="18.75" customHeight="1">
      <c r="A93" s="94"/>
      <c r="B93" s="22"/>
      <c r="C93" s="22"/>
      <c r="D93" s="22"/>
      <c r="E93" s="22"/>
      <c r="F93" s="22"/>
      <c r="G93" s="22"/>
      <c r="H93" s="1"/>
    </row>
    <row r="94" spans="1:8" ht="18.75" customHeight="1">
      <c r="A94" s="94"/>
      <c r="B94" s="76" t="s">
        <v>79</v>
      </c>
      <c r="C94" s="106"/>
      <c r="D94" s="106"/>
      <c r="E94" s="106"/>
      <c r="F94" s="106"/>
      <c r="G94" s="106"/>
      <c r="H94" s="1"/>
    </row>
    <row r="95" spans="1:8" ht="15.75" customHeight="1">
      <c r="A95" s="94"/>
      <c r="B95" s="52" t="s">
        <v>80</v>
      </c>
      <c r="C95" s="104"/>
      <c r="D95" s="37"/>
      <c r="E95" s="38"/>
      <c r="F95" s="53">
        <f t="shared" ref="F95:F104" si="0">D95*E95</f>
        <v>0</v>
      </c>
      <c r="G95" s="104"/>
      <c r="H95" s="11"/>
    </row>
    <row r="96" spans="1:8" ht="15.75" customHeight="1">
      <c r="A96" s="94"/>
      <c r="B96" s="79" t="str">
        <f>HYPERLINK("https://www.westsidewholesale.com/aerovironment-turbodock-wallmount-dual.html","Commerical -
 AeroVironment TurboDock Wallmount - Dual - 16 amp")</f>
        <v>Commerical -
 AeroVironment TurboDock Wallmount - Dual - 16 amp</v>
      </c>
      <c r="C96" s="104"/>
      <c r="D96" s="37">
        <v>2750</v>
      </c>
      <c r="E96" s="38">
        <v>1</v>
      </c>
      <c r="F96" s="53">
        <f t="shared" si="0"/>
        <v>2750</v>
      </c>
      <c r="G96" s="104"/>
      <c r="H96" s="11"/>
    </row>
    <row r="97" spans="1:8" ht="15.75" customHeight="1">
      <c r="A97" s="94"/>
      <c r="B97" s="79" t="str">
        <f>HYPERLINK("https://www.westsidewholesale.com/leviton-cphd1.html","Commerical - Leviton CPHD1 charger - 40 amp")</f>
        <v>Commerical - Leviton CPHD1 charger - 40 amp</v>
      </c>
      <c r="C97" s="104"/>
      <c r="D97" s="37">
        <v>3200</v>
      </c>
      <c r="E97" s="38">
        <v>1</v>
      </c>
      <c r="F97" s="53">
        <f t="shared" si="0"/>
        <v>3200</v>
      </c>
      <c r="G97" s="104"/>
      <c r="H97" s="11"/>
    </row>
    <row r="98" spans="1:8" ht="15.75" customHeight="1">
      <c r="A98" s="94"/>
      <c r="B98" s="79" t="str">
        <f>HYPERLINK("https://www.westsidewholesale.com/leviton-evb40-pst.html","Residential - Leviton EVB40-PST - 40 amp")</f>
        <v>Residential - Leviton EVB40-PST - 40 amp</v>
      </c>
      <c r="C98" s="104"/>
      <c r="D98" s="37">
        <v>700</v>
      </c>
      <c r="E98" s="38">
        <v>1</v>
      </c>
      <c r="F98" s="53">
        <f t="shared" si="0"/>
        <v>700</v>
      </c>
      <c r="G98" s="104"/>
      <c r="H98" s="11"/>
    </row>
    <row r="99" spans="1:8" ht="15.75" customHeight="1">
      <c r="A99" s="94"/>
      <c r="B99" s="79" t="str">
        <f>HYPERLINK("https://emotorwerks.com/store-juicebox-ev-charging-stations/202-juicebox-pro-40-smart-40-amp-evse-with-24-foot-cable/category_pathway-23?gclid=Cj0KEQjwwoLHBRDD0beVheu3lt0BEiQAvU4CKlMC41o62Ud3uy7Id_5pDgugfBlov17TrZuBOrvRMwkaAhbL8P8HAQ","Residential - JuiceBox Pro 40 - Smart 40-amp")</f>
        <v>Residential - JuiceBox Pro 40 - Smart 40-amp</v>
      </c>
      <c r="C99" s="104"/>
      <c r="D99" s="37">
        <v>600</v>
      </c>
      <c r="E99" s="38">
        <v>1</v>
      </c>
      <c r="F99" s="53">
        <f t="shared" si="0"/>
        <v>600</v>
      </c>
      <c r="G99" s="104"/>
      <c r="H99" s="11"/>
    </row>
    <row r="100" spans="1:8" ht="15.75" customHeight="1">
      <c r="A100" s="94"/>
      <c r="B100" s="79" t="str">
        <f>HYPERLINK("https://www.westsidewholesale.com/leviton-evb32-m5l.html","Residential - Leviton EVB32-M5L - 32 amp")</f>
        <v>Residential - Leviton EVB32-M5L - 32 amp</v>
      </c>
      <c r="C100" s="104"/>
      <c r="D100" s="37">
        <v>900</v>
      </c>
      <c r="E100" s="38">
        <v>1</v>
      </c>
      <c r="F100" s="53">
        <f t="shared" si="0"/>
        <v>900</v>
      </c>
      <c r="G100" s="104"/>
      <c r="H100" s="11"/>
    </row>
    <row r="101" spans="1:8" ht="15.75" customHeight="1">
      <c r="A101" s="94"/>
      <c r="B101" s="79" t="str">
        <f>HYPERLINK("https://www.westsidewholesale.com/leviton-evp32-h81.html","Residential - Leviton EVP32-h81 - dual - 32 amp")</f>
        <v>Residential - Leviton EVP32-h81 - dual - 32 amp</v>
      </c>
      <c r="C101" s="104"/>
      <c r="D101" s="37">
        <v>1300</v>
      </c>
      <c r="E101" s="38">
        <v>1</v>
      </c>
      <c r="F101" s="53">
        <f t="shared" si="0"/>
        <v>1300</v>
      </c>
      <c r="G101" s="104"/>
      <c r="H101" s="11"/>
    </row>
    <row r="102" spans="1:8" ht="15.75" customHeight="1">
      <c r="A102" s="94"/>
      <c r="B102" s="52"/>
      <c r="C102" s="104"/>
      <c r="D102" s="37"/>
      <c r="E102" s="38"/>
      <c r="F102" s="53">
        <f t="shared" si="0"/>
        <v>0</v>
      </c>
      <c r="G102" s="104"/>
      <c r="H102" s="11"/>
    </row>
    <row r="103" spans="1:8" ht="15.75" customHeight="1">
      <c r="A103" s="94"/>
      <c r="B103" s="52"/>
      <c r="C103" s="104"/>
      <c r="D103" s="37"/>
      <c r="E103" s="38"/>
      <c r="F103" s="53">
        <f t="shared" si="0"/>
        <v>0</v>
      </c>
      <c r="G103" s="104"/>
      <c r="H103" s="11"/>
    </row>
    <row r="104" spans="1:8" ht="16.5" customHeight="1">
      <c r="A104" s="94"/>
      <c r="B104" s="52"/>
      <c r="C104" s="104"/>
      <c r="D104" s="37"/>
      <c r="E104" s="38"/>
      <c r="F104" s="91">
        <f t="shared" si="0"/>
        <v>0</v>
      </c>
      <c r="G104" s="107"/>
      <c r="H104" s="11"/>
    </row>
    <row r="105" spans="1:8" ht="16.5" customHeight="1">
      <c r="A105" s="94"/>
      <c r="B105" s="21"/>
      <c r="C105" s="21"/>
      <c r="D105" s="21"/>
      <c r="E105" s="39" t="s">
        <v>81</v>
      </c>
      <c r="F105" s="80">
        <f>F97</f>
        <v>3200</v>
      </c>
      <c r="G105" s="103"/>
      <c r="H105" s="5"/>
    </row>
    <row r="106" spans="1:8" ht="15.75" customHeight="1">
      <c r="A106" s="94"/>
      <c r="B106" s="1"/>
      <c r="C106" s="1"/>
      <c r="D106" s="1"/>
      <c r="E106" s="23"/>
      <c r="F106" s="40"/>
      <c r="G106" s="40"/>
      <c r="H106" s="1"/>
    </row>
    <row r="107" spans="1:8" ht="18.75" customHeight="1">
      <c r="A107" s="94"/>
      <c r="B107" s="76" t="s">
        <v>82</v>
      </c>
      <c r="C107" s="106"/>
      <c r="D107" s="106"/>
      <c r="E107" s="106"/>
      <c r="F107" s="106"/>
      <c r="G107" s="106"/>
      <c r="H107" s="1"/>
    </row>
    <row r="108" spans="1:8" ht="15.75" customHeight="1">
      <c r="A108" s="94"/>
      <c r="B108" s="52" t="s">
        <v>83</v>
      </c>
      <c r="C108" s="104"/>
      <c r="D108" s="37">
        <v>100</v>
      </c>
      <c r="E108" s="38">
        <v>1</v>
      </c>
      <c r="F108" s="53">
        <f t="shared" ref="F108:F117" si="1">D108*E108</f>
        <v>100</v>
      </c>
      <c r="G108" s="104"/>
      <c r="H108" s="11"/>
    </row>
    <row r="109" spans="1:8" ht="15.75" customHeight="1">
      <c r="A109" s="94"/>
      <c r="B109" s="52"/>
      <c r="C109" s="104"/>
      <c r="D109" s="37"/>
      <c r="E109" s="38"/>
      <c r="F109" s="53">
        <f t="shared" si="1"/>
        <v>0</v>
      </c>
      <c r="G109" s="104"/>
      <c r="H109" s="11"/>
    </row>
    <row r="110" spans="1:8" ht="15.75" customHeight="1">
      <c r="A110" s="94"/>
      <c r="B110" s="52"/>
      <c r="C110" s="104"/>
      <c r="D110" s="37"/>
      <c r="E110" s="38"/>
      <c r="F110" s="53">
        <f t="shared" si="1"/>
        <v>0</v>
      </c>
      <c r="G110" s="104"/>
      <c r="H110" s="11"/>
    </row>
    <row r="111" spans="1:8" ht="15.75" customHeight="1">
      <c r="A111" s="94"/>
      <c r="B111" s="52"/>
      <c r="C111" s="104"/>
      <c r="D111" s="37"/>
      <c r="E111" s="38"/>
      <c r="F111" s="53">
        <f t="shared" si="1"/>
        <v>0</v>
      </c>
      <c r="G111" s="104"/>
      <c r="H111" s="11"/>
    </row>
    <row r="112" spans="1:8" ht="15.75" customHeight="1">
      <c r="A112" s="94"/>
      <c r="B112" s="52"/>
      <c r="C112" s="104"/>
      <c r="D112" s="37"/>
      <c r="E112" s="38"/>
      <c r="F112" s="53">
        <f t="shared" si="1"/>
        <v>0</v>
      </c>
      <c r="G112" s="104"/>
      <c r="H112" s="11"/>
    </row>
    <row r="113" spans="1:8" ht="15.75" customHeight="1">
      <c r="A113" s="94"/>
      <c r="B113" s="52"/>
      <c r="C113" s="104"/>
      <c r="D113" s="37"/>
      <c r="E113" s="38"/>
      <c r="F113" s="53">
        <f t="shared" si="1"/>
        <v>0</v>
      </c>
      <c r="G113" s="104"/>
      <c r="H113" s="11"/>
    </row>
    <row r="114" spans="1:8" ht="15.75" customHeight="1">
      <c r="A114" s="94"/>
      <c r="B114" s="52"/>
      <c r="C114" s="104"/>
      <c r="D114" s="37"/>
      <c r="E114" s="38"/>
      <c r="F114" s="53">
        <f t="shared" si="1"/>
        <v>0</v>
      </c>
      <c r="G114" s="104"/>
      <c r="H114" s="11"/>
    </row>
    <row r="115" spans="1:8" ht="15.75" customHeight="1">
      <c r="A115" s="94"/>
      <c r="B115" s="52"/>
      <c r="C115" s="104"/>
      <c r="D115" s="37"/>
      <c r="E115" s="38"/>
      <c r="F115" s="53">
        <f t="shared" si="1"/>
        <v>0</v>
      </c>
      <c r="G115" s="104"/>
      <c r="H115" s="11"/>
    </row>
    <row r="116" spans="1:8" ht="15.75" customHeight="1">
      <c r="A116" s="94"/>
      <c r="B116" s="52"/>
      <c r="C116" s="104"/>
      <c r="D116" s="37"/>
      <c r="E116" s="38"/>
      <c r="F116" s="53">
        <f t="shared" si="1"/>
        <v>0</v>
      </c>
      <c r="G116" s="104"/>
      <c r="H116" s="11"/>
    </row>
    <row r="117" spans="1:8" ht="15.75" customHeight="1">
      <c r="A117" s="94"/>
      <c r="B117" s="52"/>
      <c r="C117" s="104"/>
      <c r="D117" s="37"/>
      <c r="E117" s="38"/>
      <c r="F117" s="53">
        <f t="shared" si="1"/>
        <v>0</v>
      </c>
      <c r="G117" s="104"/>
      <c r="H117" s="11"/>
    </row>
    <row r="118" spans="1:8" ht="16.5" customHeight="1">
      <c r="A118" s="94"/>
      <c r="B118" s="32"/>
      <c r="C118" s="32"/>
      <c r="D118" s="41"/>
      <c r="E118" s="39" t="s">
        <v>81</v>
      </c>
      <c r="F118" s="60">
        <f>SUM(F108:G117)</f>
        <v>100</v>
      </c>
      <c r="G118" s="108"/>
      <c r="H118" s="5"/>
    </row>
    <row r="119" spans="1:8" ht="15.75" customHeight="1">
      <c r="A119" s="94"/>
      <c r="B119" s="42"/>
      <c r="C119" s="42"/>
      <c r="D119" s="43"/>
      <c r="E119" s="23"/>
      <c r="F119" s="40"/>
      <c r="G119" s="40"/>
      <c r="H119" s="1"/>
    </row>
    <row r="120" spans="1:8" ht="18.75" customHeight="1">
      <c r="A120" s="94"/>
      <c r="B120" s="76" t="s">
        <v>84</v>
      </c>
      <c r="C120" s="106"/>
      <c r="D120" s="106"/>
      <c r="E120" s="106"/>
      <c r="F120" s="106"/>
      <c r="G120" s="106"/>
      <c r="H120" s="1"/>
    </row>
    <row r="121" spans="1:8" ht="15.75" customHeight="1">
      <c r="A121" s="94"/>
      <c r="B121" s="52" t="s">
        <v>85</v>
      </c>
      <c r="C121" s="104"/>
      <c r="D121" s="37">
        <v>750</v>
      </c>
      <c r="E121" s="38">
        <v>1</v>
      </c>
      <c r="F121" s="53">
        <f t="shared" ref="F121:F130" si="2">D121*E121</f>
        <v>750</v>
      </c>
      <c r="G121" s="104"/>
      <c r="H121" s="11"/>
    </row>
    <row r="122" spans="1:8" ht="15.75" customHeight="1">
      <c r="A122" s="94"/>
      <c r="B122" s="52"/>
      <c r="C122" s="104"/>
      <c r="D122" s="37"/>
      <c r="E122" s="38"/>
      <c r="F122" s="53">
        <f t="shared" si="2"/>
        <v>0</v>
      </c>
      <c r="G122" s="104"/>
      <c r="H122" s="11"/>
    </row>
    <row r="123" spans="1:8" ht="15.75" customHeight="1">
      <c r="A123" s="94"/>
      <c r="B123" s="52"/>
      <c r="C123" s="104"/>
      <c r="D123" s="37"/>
      <c r="E123" s="38"/>
      <c r="F123" s="53">
        <f t="shared" si="2"/>
        <v>0</v>
      </c>
      <c r="G123" s="104"/>
      <c r="H123" s="11"/>
    </row>
    <row r="124" spans="1:8" ht="15.75" customHeight="1">
      <c r="A124" s="94"/>
      <c r="B124" s="52"/>
      <c r="C124" s="104"/>
      <c r="D124" s="37"/>
      <c r="E124" s="38"/>
      <c r="F124" s="53">
        <f t="shared" si="2"/>
        <v>0</v>
      </c>
      <c r="G124" s="104"/>
      <c r="H124" s="11"/>
    </row>
    <row r="125" spans="1:8" ht="15.75" customHeight="1">
      <c r="A125" s="94"/>
      <c r="B125" s="52"/>
      <c r="C125" s="104"/>
      <c r="D125" s="37"/>
      <c r="E125" s="38"/>
      <c r="F125" s="53">
        <f t="shared" si="2"/>
        <v>0</v>
      </c>
      <c r="G125" s="104"/>
      <c r="H125" s="11"/>
    </row>
    <row r="126" spans="1:8" ht="15.75" customHeight="1">
      <c r="A126" s="94"/>
      <c r="B126" s="52"/>
      <c r="C126" s="104"/>
      <c r="D126" s="37"/>
      <c r="E126" s="38"/>
      <c r="F126" s="53">
        <f t="shared" si="2"/>
        <v>0</v>
      </c>
      <c r="G126" s="104"/>
      <c r="H126" s="11"/>
    </row>
    <row r="127" spans="1:8" ht="15.75" customHeight="1">
      <c r="A127" s="94"/>
      <c r="B127" s="52"/>
      <c r="C127" s="104"/>
      <c r="D127" s="37"/>
      <c r="E127" s="38"/>
      <c r="F127" s="53">
        <f t="shared" si="2"/>
        <v>0</v>
      </c>
      <c r="G127" s="104"/>
      <c r="H127" s="11"/>
    </row>
    <row r="128" spans="1:8" ht="15.75" customHeight="1">
      <c r="A128" s="94"/>
      <c r="B128" s="52"/>
      <c r="C128" s="104"/>
      <c r="D128" s="37"/>
      <c r="E128" s="38"/>
      <c r="F128" s="53">
        <f t="shared" si="2"/>
        <v>0</v>
      </c>
      <c r="G128" s="104"/>
      <c r="H128" s="11"/>
    </row>
    <row r="129" spans="1:8" ht="15.75" customHeight="1">
      <c r="A129" s="94"/>
      <c r="B129" s="52"/>
      <c r="C129" s="104"/>
      <c r="D129" s="37"/>
      <c r="E129" s="38"/>
      <c r="F129" s="53">
        <f t="shared" si="2"/>
        <v>0</v>
      </c>
      <c r="G129" s="104"/>
      <c r="H129" s="11"/>
    </row>
    <row r="130" spans="1:8" ht="15.75" customHeight="1">
      <c r="A130" s="94"/>
      <c r="B130" s="52"/>
      <c r="C130" s="104"/>
      <c r="D130" s="37"/>
      <c r="E130" s="38"/>
      <c r="F130" s="53">
        <f t="shared" si="2"/>
        <v>0</v>
      </c>
      <c r="G130" s="104"/>
      <c r="H130" s="11"/>
    </row>
    <row r="131" spans="1:8" ht="16.5" customHeight="1">
      <c r="A131" s="94"/>
      <c r="B131" s="32"/>
      <c r="C131" s="32"/>
      <c r="D131" s="41"/>
      <c r="E131" s="39" t="s">
        <v>81</v>
      </c>
      <c r="F131" s="60">
        <f>SUM(F121:G130)</f>
        <v>750</v>
      </c>
      <c r="G131" s="108"/>
      <c r="H131" s="5"/>
    </row>
    <row r="132" spans="1:8" ht="15.75" customHeight="1">
      <c r="A132" s="94"/>
      <c r="B132" s="42"/>
      <c r="C132" s="42"/>
      <c r="D132" s="43"/>
      <c r="E132" s="23"/>
      <c r="F132" s="40"/>
      <c r="G132" s="40"/>
      <c r="H132" s="1"/>
    </row>
    <row r="133" spans="1:8" ht="18.75" customHeight="1">
      <c r="A133" s="94"/>
      <c r="B133" s="76" t="s">
        <v>86</v>
      </c>
      <c r="C133" s="106"/>
      <c r="D133" s="106"/>
      <c r="E133" s="106"/>
      <c r="F133" s="106"/>
      <c r="G133" s="106"/>
      <c r="H133" s="1"/>
    </row>
    <row r="134" spans="1:8" ht="15.75" customHeight="1">
      <c r="A134" s="94"/>
      <c r="B134" s="52" t="s">
        <v>87</v>
      </c>
      <c r="C134" s="104"/>
      <c r="D134" s="37">
        <v>750</v>
      </c>
      <c r="E134" s="38">
        <v>1</v>
      </c>
      <c r="F134" s="53">
        <f t="shared" ref="F134:F143" si="3">D134*E134</f>
        <v>750</v>
      </c>
      <c r="G134" s="104"/>
      <c r="H134" s="11"/>
    </row>
    <row r="135" spans="1:8" ht="15.75" customHeight="1">
      <c r="A135" s="94"/>
      <c r="B135" s="52"/>
      <c r="C135" s="104"/>
      <c r="D135" s="37"/>
      <c r="E135" s="38"/>
      <c r="F135" s="53">
        <f t="shared" si="3"/>
        <v>0</v>
      </c>
      <c r="G135" s="104"/>
      <c r="H135" s="11"/>
    </row>
    <row r="136" spans="1:8" ht="15.75" customHeight="1">
      <c r="A136" s="94"/>
      <c r="B136" s="52"/>
      <c r="C136" s="104"/>
      <c r="D136" s="37"/>
      <c r="E136" s="38"/>
      <c r="F136" s="53">
        <f t="shared" si="3"/>
        <v>0</v>
      </c>
      <c r="G136" s="104"/>
      <c r="H136" s="11"/>
    </row>
    <row r="137" spans="1:8" ht="15.75" customHeight="1">
      <c r="A137" s="94"/>
      <c r="B137" s="52"/>
      <c r="C137" s="104"/>
      <c r="D137" s="37"/>
      <c r="E137" s="38"/>
      <c r="F137" s="53">
        <f t="shared" si="3"/>
        <v>0</v>
      </c>
      <c r="G137" s="104"/>
      <c r="H137" s="11"/>
    </row>
    <row r="138" spans="1:8" ht="15.75" customHeight="1">
      <c r="A138" s="94"/>
      <c r="B138" s="52"/>
      <c r="C138" s="104"/>
      <c r="D138" s="37"/>
      <c r="E138" s="38"/>
      <c r="F138" s="53">
        <f t="shared" si="3"/>
        <v>0</v>
      </c>
      <c r="G138" s="104"/>
      <c r="H138" s="11"/>
    </row>
    <row r="139" spans="1:8" ht="15.75" customHeight="1">
      <c r="A139" s="94"/>
      <c r="B139" s="52"/>
      <c r="C139" s="104"/>
      <c r="D139" s="37"/>
      <c r="E139" s="38"/>
      <c r="F139" s="53">
        <f t="shared" si="3"/>
        <v>0</v>
      </c>
      <c r="G139" s="104"/>
      <c r="H139" s="11"/>
    </row>
    <row r="140" spans="1:8" ht="15.75" customHeight="1">
      <c r="A140" s="94"/>
      <c r="B140" s="52"/>
      <c r="C140" s="104"/>
      <c r="D140" s="37"/>
      <c r="E140" s="38"/>
      <c r="F140" s="53">
        <f t="shared" si="3"/>
        <v>0</v>
      </c>
      <c r="G140" s="104"/>
      <c r="H140" s="11"/>
    </row>
    <row r="141" spans="1:8" ht="15.75" customHeight="1">
      <c r="A141" s="94"/>
      <c r="B141" s="52"/>
      <c r="C141" s="104"/>
      <c r="D141" s="37"/>
      <c r="E141" s="38"/>
      <c r="F141" s="53">
        <f t="shared" si="3"/>
        <v>0</v>
      </c>
      <c r="G141" s="104"/>
      <c r="H141" s="11"/>
    </row>
    <row r="142" spans="1:8" ht="15.75" customHeight="1">
      <c r="A142" s="94"/>
      <c r="B142" s="52"/>
      <c r="C142" s="104"/>
      <c r="D142" s="37"/>
      <c r="E142" s="38"/>
      <c r="F142" s="53">
        <f t="shared" si="3"/>
        <v>0</v>
      </c>
      <c r="G142" s="104"/>
      <c r="H142" s="11"/>
    </row>
    <row r="143" spans="1:8" ht="15.75" customHeight="1">
      <c r="A143" s="94"/>
      <c r="B143" s="52"/>
      <c r="C143" s="104"/>
      <c r="D143" s="37"/>
      <c r="E143" s="38"/>
      <c r="F143" s="53">
        <f t="shared" si="3"/>
        <v>0</v>
      </c>
      <c r="G143" s="104"/>
      <c r="H143" s="11"/>
    </row>
    <row r="144" spans="1:8" ht="16.5" customHeight="1">
      <c r="A144" s="94"/>
      <c r="B144" s="32"/>
      <c r="C144" s="32"/>
      <c r="D144" s="41"/>
      <c r="E144" s="39" t="s">
        <v>81</v>
      </c>
      <c r="F144" s="60">
        <f>SUM(F134:G143)</f>
        <v>750</v>
      </c>
      <c r="G144" s="108"/>
      <c r="H144" s="5"/>
    </row>
    <row r="145" spans="1:8" ht="15.75" customHeight="1">
      <c r="A145" s="94"/>
      <c r="B145" s="42"/>
      <c r="C145" s="42"/>
      <c r="D145" s="43"/>
      <c r="E145" s="23"/>
      <c r="F145" s="40"/>
      <c r="G145" s="40"/>
      <c r="H145" s="1"/>
    </row>
    <row r="146" spans="1:8" ht="18.75" customHeight="1">
      <c r="A146" s="94"/>
      <c r="B146" s="76" t="s">
        <v>88</v>
      </c>
      <c r="C146" s="106"/>
      <c r="D146" s="106"/>
      <c r="E146" s="106"/>
      <c r="F146" s="106"/>
      <c r="G146" s="106"/>
      <c r="H146" s="1"/>
    </row>
    <row r="147" spans="1:8" ht="15.75" customHeight="1">
      <c r="A147" s="94"/>
      <c r="B147" s="52" t="s">
        <v>89</v>
      </c>
      <c r="C147" s="104"/>
      <c r="D147" s="37">
        <v>200</v>
      </c>
      <c r="E147" s="38">
        <v>1</v>
      </c>
      <c r="F147" s="53">
        <f t="shared" ref="F147:F156" si="4">D147*E147</f>
        <v>200</v>
      </c>
      <c r="G147" s="104"/>
      <c r="H147" s="11"/>
    </row>
    <row r="148" spans="1:8" ht="15.75" customHeight="1">
      <c r="A148" s="94"/>
      <c r="B148" s="52"/>
      <c r="C148" s="104"/>
      <c r="D148" s="37"/>
      <c r="E148" s="38"/>
      <c r="F148" s="53">
        <f t="shared" si="4"/>
        <v>0</v>
      </c>
      <c r="G148" s="104"/>
      <c r="H148" s="11"/>
    </row>
    <row r="149" spans="1:8" ht="15.75" customHeight="1">
      <c r="A149" s="94"/>
      <c r="B149" s="52"/>
      <c r="C149" s="104"/>
      <c r="D149" s="37"/>
      <c r="E149" s="38"/>
      <c r="F149" s="53">
        <f t="shared" si="4"/>
        <v>0</v>
      </c>
      <c r="G149" s="104"/>
      <c r="H149" s="11"/>
    </row>
    <row r="150" spans="1:8" ht="15.75" customHeight="1">
      <c r="A150" s="94"/>
      <c r="B150" s="52"/>
      <c r="C150" s="104"/>
      <c r="D150" s="37"/>
      <c r="E150" s="38"/>
      <c r="F150" s="53">
        <f t="shared" si="4"/>
        <v>0</v>
      </c>
      <c r="G150" s="104"/>
      <c r="H150" s="11"/>
    </row>
    <row r="151" spans="1:8" ht="15.75" customHeight="1">
      <c r="A151" s="94"/>
      <c r="B151" s="52"/>
      <c r="C151" s="104"/>
      <c r="D151" s="37"/>
      <c r="E151" s="38"/>
      <c r="F151" s="53">
        <f t="shared" si="4"/>
        <v>0</v>
      </c>
      <c r="G151" s="104"/>
      <c r="H151" s="11"/>
    </row>
    <row r="152" spans="1:8" ht="15.75" customHeight="1">
      <c r="A152" s="94"/>
      <c r="B152" s="52"/>
      <c r="C152" s="104"/>
      <c r="D152" s="37"/>
      <c r="E152" s="38"/>
      <c r="F152" s="53">
        <f t="shared" si="4"/>
        <v>0</v>
      </c>
      <c r="G152" s="104"/>
      <c r="H152" s="11"/>
    </row>
    <row r="153" spans="1:8" ht="15.75" customHeight="1">
      <c r="A153" s="94"/>
      <c r="B153" s="52"/>
      <c r="C153" s="104"/>
      <c r="D153" s="37"/>
      <c r="E153" s="38"/>
      <c r="F153" s="53">
        <f t="shared" si="4"/>
        <v>0</v>
      </c>
      <c r="G153" s="104"/>
      <c r="H153" s="11"/>
    </row>
    <row r="154" spans="1:8" ht="15.75" customHeight="1">
      <c r="A154" s="94"/>
      <c r="B154" s="52"/>
      <c r="C154" s="104"/>
      <c r="D154" s="37"/>
      <c r="E154" s="38"/>
      <c r="F154" s="53">
        <f t="shared" si="4"/>
        <v>0</v>
      </c>
      <c r="G154" s="104"/>
      <c r="H154" s="11"/>
    </row>
    <row r="155" spans="1:8" ht="15.75" customHeight="1">
      <c r="A155" s="94"/>
      <c r="B155" s="52"/>
      <c r="C155" s="104"/>
      <c r="D155" s="37"/>
      <c r="E155" s="38"/>
      <c r="F155" s="53">
        <f t="shared" si="4"/>
        <v>0</v>
      </c>
      <c r="G155" s="104"/>
      <c r="H155" s="11"/>
    </row>
    <row r="156" spans="1:8" ht="15.75" customHeight="1">
      <c r="A156" s="94"/>
      <c r="B156" s="52"/>
      <c r="C156" s="104"/>
      <c r="D156" s="37"/>
      <c r="E156" s="38"/>
      <c r="F156" s="53">
        <f t="shared" si="4"/>
        <v>0</v>
      </c>
      <c r="G156" s="104"/>
      <c r="H156" s="11"/>
    </row>
    <row r="157" spans="1:8" ht="16.5" customHeight="1">
      <c r="A157" s="94"/>
      <c r="B157" s="32"/>
      <c r="C157" s="32"/>
      <c r="D157" s="41"/>
      <c r="E157" s="39" t="s">
        <v>81</v>
      </c>
      <c r="F157" s="60">
        <f>SUM(F147:G156)</f>
        <v>200</v>
      </c>
      <c r="G157" s="108"/>
      <c r="H157" s="5"/>
    </row>
    <row r="158" spans="1:8" ht="16.5" customHeight="1">
      <c r="A158" s="94"/>
      <c r="B158" s="42"/>
      <c r="C158" s="42"/>
      <c r="D158" s="43"/>
      <c r="E158" s="1"/>
      <c r="F158" s="44"/>
      <c r="G158" s="44"/>
      <c r="H158" s="1"/>
    </row>
    <row r="159" spans="1:8" ht="21.75" customHeight="1">
      <c r="A159" s="94"/>
      <c r="B159" s="42"/>
      <c r="C159" s="42"/>
      <c r="D159" s="43"/>
      <c r="E159" s="45" t="s">
        <v>90</v>
      </c>
      <c r="F159" s="54">
        <f>SUM(F157,F144,F131,F118,F105,)</f>
        <v>5000</v>
      </c>
      <c r="G159" s="103"/>
      <c r="H159" s="5"/>
    </row>
    <row r="160" spans="1:8" ht="15.75" customHeight="1">
      <c r="A160" s="94"/>
      <c r="B160" s="42"/>
      <c r="C160" s="42"/>
      <c r="D160" s="43"/>
      <c r="E160" s="1"/>
      <c r="F160" s="40"/>
      <c r="G160" s="40"/>
      <c r="H160" s="1"/>
    </row>
    <row r="161" spans="1:8" ht="35.25" customHeight="1">
      <c r="A161" s="94"/>
      <c r="B161" s="55" t="s">
        <v>91</v>
      </c>
      <c r="C161" s="100"/>
      <c r="D161" s="100"/>
      <c r="E161" s="100"/>
      <c r="F161" s="100"/>
      <c r="G161" s="100"/>
      <c r="H161" s="1"/>
    </row>
    <row r="162" spans="1:8" ht="79.5" customHeight="1">
      <c r="A162" s="94"/>
      <c r="B162" s="56" t="s">
        <v>92</v>
      </c>
      <c r="C162" s="102"/>
      <c r="D162" s="102"/>
      <c r="E162" s="102"/>
      <c r="F162" s="102"/>
      <c r="G162" s="103"/>
      <c r="H162" s="5"/>
    </row>
    <row r="163" spans="1:8" ht="15.75" customHeight="1">
      <c r="A163" s="94"/>
      <c r="B163" s="33"/>
      <c r="C163" s="33"/>
      <c r="D163" s="33"/>
      <c r="E163" s="33"/>
      <c r="F163" s="33"/>
      <c r="G163" s="33"/>
      <c r="H163" s="1"/>
    </row>
    <row r="164" spans="1:8" ht="16.5" customHeight="1">
      <c r="A164" s="94"/>
      <c r="B164" s="55" t="s">
        <v>93</v>
      </c>
      <c r="C164" s="100"/>
      <c r="D164" s="100"/>
      <c r="E164" s="100"/>
      <c r="F164" s="100"/>
      <c r="G164" s="100"/>
      <c r="H164" s="1"/>
    </row>
    <row r="165" spans="1:8" ht="60" customHeight="1">
      <c r="A165" s="94"/>
      <c r="B165" s="51" t="s">
        <v>94</v>
      </c>
      <c r="C165" s="102"/>
      <c r="D165" s="102"/>
      <c r="E165" s="102"/>
      <c r="F165" s="102"/>
      <c r="G165" s="103"/>
      <c r="H165" s="5"/>
    </row>
    <row r="166" spans="1:8" ht="15.75" customHeight="1">
      <c r="A166" s="94"/>
      <c r="B166" s="33"/>
      <c r="C166" s="33"/>
      <c r="D166" s="33"/>
      <c r="E166" s="33"/>
      <c r="F166" s="33"/>
      <c r="G166" s="33"/>
      <c r="H166" s="1"/>
    </row>
    <row r="167" spans="1:8" ht="15.75" customHeight="1">
      <c r="A167" s="94"/>
      <c r="B167" s="1"/>
      <c r="C167" s="1"/>
      <c r="D167" s="1"/>
      <c r="E167" s="1"/>
      <c r="F167" s="1"/>
      <c r="G167" s="1"/>
      <c r="H167" s="1"/>
    </row>
    <row r="168" spans="1:8" ht="26.25" customHeight="1">
      <c r="A168" s="94"/>
      <c r="B168" s="2" t="s">
        <v>95</v>
      </c>
      <c r="C168" s="2"/>
      <c r="D168" s="2"/>
      <c r="E168" s="2"/>
      <c r="F168" s="2"/>
      <c r="G168" s="2"/>
      <c r="H168" s="2"/>
    </row>
    <row r="169" spans="1:8" ht="15.75" customHeight="1">
      <c r="A169" s="94"/>
      <c r="B169" s="1"/>
      <c r="C169" s="1"/>
      <c r="D169" s="1"/>
      <c r="E169" s="1"/>
      <c r="F169" s="1"/>
      <c r="G169" s="1"/>
      <c r="H169" s="1"/>
    </row>
    <row r="170" spans="1:8" ht="33" customHeight="1">
      <c r="A170" s="94"/>
      <c r="B170" s="55" t="s">
        <v>96</v>
      </c>
      <c r="C170" s="100"/>
      <c r="D170" s="100"/>
      <c r="E170" s="100"/>
      <c r="F170" s="100"/>
      <c r="G170" s="100"/>
      <c r="H170" s="1"/>
    </row>
    <row r="171" spans="1:8" ht="61.5" customHeight="1">
      <c r="A171" s="94"/>
      <c r="B171" s="51" t="s">
        <v>97</v>
      </c>
      <c r="C171" s="102"/>
      <c r="D171" s="102"/>
      <c r="E171" s="102"/>
      <c r="F171" s="102"/>
      <c r="G171" s="103"/>
      <c r="H171" s="5"/>
    </row>
    <row r="172" spans="1:8" ht="15.75" customHeight="1">
      <c r="A172" s="94"/>
      <c r="B172" s="33"/>
      <c r="C172" s="33"/>
      <c r="D172" s="33"/>
      <c r="E172" s="33"/>
      <c r="F172" s="33"/>
      <c r="G172" s="33"/>
      <c r="H172" s="1"/>
    </row>
    <row r="173" spans="1:8" ht="16.5" customHeight="1">
      <c r="A173" s="94"/>
      <c r="B173" s="55" t="s">
        <v>93</v>
      </c>
      <c r="C173" s="100"/>
      <c r="D173" s="100"/>
      <c r="E173" s="100"/>
      <c r="F173" s="100"/>
      <c r="G173" s="100"/>
      <c r="H173" s="1"/>
    </row>
    <row r="174" spans="1:8" ht="57" customHeight="1">
      <c r="A174" s="94"/>
      <c r="B174" s="51" t="s">
        <v>94</v>
      </c>
      <c r="C174" s="102"/>
      <c r="D174" s="102"/>
      <c r="E174" s="102"/>
      <c r="F174" s="102"/>
      <c r="G174" s="103"/>
      <c r="H174" s="5"/>
    </row>
    <row r="175" spans="1:8" ht="15.75" customHeight="1">
      <c r="A175" s="94"/>
      <c r="B175" s="61"/>
      <c r="C175" s="95"/>
      <c r="D175" s="95"/>
      <c r="E175" s="95"/>
      <c r="F175" s="95"/>
      <c r="G175" s="95"/>
      <c r="H175" s="1"/>
    </row>
    <row r="176" spans="1:8" ht="30" customHeight="1">
      <c r="A176" s="94"/>
      <c r="B176" s="64" t="s">
        <v>98</v>
      </c>
      <c r="C176" s="93"/>
      <c r="D176" s="93"/>
      <c r="E176" s="93"/>
      <c r="F176" s="93"/>
      <c r="G176" s="93"/>
      <c r="H176" s="1"/>
    </row>
    <row r="177" spans="1:8" ht="7.5" customHeight="1">
      <c r="A177" s="94"/>
      <c r="B177" s="62"/>
      <c r="C177" s="94"/>
      <c r="D177" s="63"/>
      <c r="E177" s="106"/>
      <c r="F177" s="62"/>
      <c r="G177" s="94"/>
      <c r="H177" s="1"/>
    </row>
    <row r="178" spans="1:8" ht="15.75" customHeight="1">
      <c r="A178" s="94"/>
      <c r="B178" s="94"/>
      <c r="C178" s="94"/>
      <c r="D178" s="46" t="s">
        <v>99</v>
      </c>
      <c r="E178" s="46" t="s">
        <v>100</v>
      </c>
      <c r="F178" s="94"/>
      <c r="G178" s="94"/>
      <c r="H178" s="1"/>
    </row>
    <row r="179" spans="1:8" ht="30" customHeight="1">
      <c r="A179" s="94"/>
      <c r="B179" s="94"/>
      <c r="C179" s="94"/>
      <c r="D179" s="47" t="s">
        <v>101</v>
      </c>
      <c r="E179" s="48" t="s">
        <v>102</v>
      </c>
      <c r="F179" s="94"/>
      <c r="G179" s="94"/>
      <c r="H179" s="1"/>
    </row>
    <row r="180" spans="1:8" ht="14.25" customHeight="1">
      <c r="A180" s="94"/>
      <c r="B180" s="94"/>
      <c r="C180" s="94"/>
      <c r="D180" s="46" t="s">
        <v>103</v>
      </c>
      <c r="E180" s="46"/>
      <c r="F180" s="94"/>
      <c r="G180" s="94"/>
      <c r="H180" s="1"/>
    </row>
    <row r="181" spans="1:8" ht="6.75" customHeight="1">
      <c r="A181" s="94"/>
      <c r="B181" s="100"/>
      <c r="C181" s="100"/>
      <c r="D181" s="49"/>
      <c r="E181" s="49"/>
      <c r="F181" s="100"/>
      <c r="G181" s="100"/>
      <c r="H181" s="1"/>
    </row>
    <row r="182" spans="1:8" ht="36.75" customHeight="1">
      <c r="A182" s="94"/>
      <c r="B182" s="51" t="s">
        <v>104</v>
      </c>
      <c r="C182" s="102"/>
      <c r="D182" s="102"/>
      <c r="E182" s="102"/>
      <c r="F182" s="102"/>
      <c r="G182" s="103"/>
      <c r="H182" s="5"/>
    </row>
    <row r="183" spans="1:8" ht="15.75" customHeight="1">
      <c r="A183" s="94"/>
      <c r="B183" s="33"/>
      <c r="C183" s="33"/>
      <c r="D183" s="33"/>
      <c r="E183" s="33"/>
      <c r="F183" s="33"/>
      <c r="G183" s="33"/>
      <c r="H183" s="1"/>
    </row>
    <row r="184" spans="1:8" ht="16.5" customHeight="1">
      <c r="A184" s="94"/>
      <c r="B184" s="55" t="s">
        <v>105</v>
      </c>
      <c r="C184" s="100"/>
      <c r="D184" s="100"/>
      <c r="E184" s="100"/>
      <c r="F184" s="100"/>
      <c r="G184" s="100"/>
      <c r="H184" s="1"/>
    </row>
    <row r="185" spans="1:8" ht="57" customHeight="1">
      <c r="A185" s="94"/>
      <c r="B185" s="51" t="s">
        <v>106</v>
      </c>
      <c r="C185" s="102"/>
      <c r="D185" s="102"/>
      <c r="E185" s="102"/>
      <c r="F185" s="102"/>
      <c r="G185" s="103"/>
      <c r="H185" s="1"/>
    </row>
    <row r="186" spans="1:8" ht="15.75" customHeight="1">
      <c r="A186" s="94"/>
      <c r="B186" s="1"/>
      <c r="C186" s="1"/>
      <c r="D186" s="1"/>
      <c r="E186" s="1"/>
      <c r="F186" s="1"/>
      <c r="G186" s="1"/>
      <c r="H186" s="1"/>
    </row>
    <row r="187" spans="1:8" ht="54.75" customHeight="1">
      <c r="A187" s="94"/>
      <c r="B187" s="58" t="s">
        <v>107</v>
      </c>
      <c r="C187" s="93"/>
      <c r="D187" s="93"/>
      <c r="E187" s="93"/>
      <c r="F187" s="93"/>
      <c r="G187" s="93"/>
      <c r="H187" s="1"/>
    </row>
    <row r="188" spans="1:8" ht="15.75" customHeight="1">
      <c r="A188" s="94"/>
      <c r="B188" s="1"/>
      <c r="C188" s="1"/>
      <c r="D188" s="1"/>
      <c r="E188" s="1"/>
      <c r="F188" s="1"/>
      <c r="G188" s="1"/>
      <c r="H188" s="1"/>
    </row>
    <row r="189" spans="1:8" ht="16.5" customHeight="1">
      <c r="A189" s="94"/>
      <c r="B189" s="57" t="s">
        <v>108</v>
      </c>
      <c r="C189" s="100"/>
      <c r="D189" s="100"/>
      <c r="E189" s="100"/>
      <c r="F189" s="100"/>
      <c r="G189" s="100"/>
      <c r="H189" s="1"/>
    </row>
    <row r="190" spans="1:8" ht="110.25" customHeight="1">
      <c r="A190" s="94"/>
      <c r="B190" s="56" t="s">
        <v>109</v>
      </c>
      <c r="C190" s="102"/>
      <c r="D190" s="102"/>
      <c r="E190" s="102"/>
      <c r="F190" s="102"/>
      <c r="G190" s="103"/>
      <c r="H190" s="5"/>
    </row>
    <row r="191" spans="1:8" ht="15.75" customHeight="1">
      <c r="A191" s="94"/>
      <c r="B191" s="33"/>
      <c r="C191" s="33"/>
      <c r="D191" s="33"/>
      <c r="E191" s="33"/>
      <c r="F191" s="33"/>
      <c r="G191" s="33"/>
      <c r="H191" s="1"/>
    </row>
    <row r="192" spans="1:8" ht="16.5" customHeight="1">
      <c r="A192" s="94"/>
      <c r="B192" s="57" t="s">
        <v>110</v>
      </c>
      <c r="C192" s="100"/>
      <c r="D192" s="100"/>
      <c r="E192" s="100"/>
      <c r="F192" s="100"/>
      <c r="G192" s="100"/>
      <c r="H192" s="1"/>
    </row>
    <row r="193" spans="1:8" ht="99" customHeight="1">
      <c r="A193" s="94"/>
      <c r="B193" s="56" t="s">
        <v>111</v>
      </c>
      <c r="C193" s="102"/>
      <c r="D193" s="102"/>
      <c r="E193" s="102"/>
      <c r="F193" s="102"/>
      <c r="G193" s="103"/>
      <c r="H193" s="5"/>
    </row>
    <row r="194" spans="1:8" ht="15.75" customHeight="1">
      <c r="A194" s="94"/>
      <c r="B194" s="33"/>
      <c r="C194" s="33"/>
      <c r="D194" s="33"/>
      <c r="E194" s="33"/>
      <c r="F194" s="33"/>
      <c r="G194" s="33"/>
      <c r="H194" s="1"/>
    </row>
    <row r="195" spans="1:8" ht="23.25" customHeight="1">
      <c r="A195" s="94"/>
      <c r="B195" s="59" t="s">
        <v>112</v>
      </c>
      <c r="C195" s="93"/>
      <c r="D195" s="93"/>
      <c r="E195" s="93"/>
      <c r="F195" s="93"/>
      <c r="G195" s="93"/>
      <c r="H195" s="50"/>
    </row>
    <row r="196" spans="1:8" ht="15.75" customHeight="1">
      <c r="A196" s="94"/>
      <c r="B196" s="1"/>
      <c r="C196" s="1"/>
      <c r="D196" s="1"/>
      <c r="E196" s="1"/>
      <c r="F196" s="1"/>
      <c r="G196" s="1"/>
      <c r="H196" s="94"/>
    </row>
    <row r="197" spans="1:8" ht="23.25" customHeight="1">
      <c r="A197" s="94"/>
      <c r="B197" s="59"/>
      <c r="C197" s="93"/>
      <c r="D197" s="93"/>
      <c r="E197" s="93"/>
      <c r="F197" s="93"/>
      <c r="G197" s="93"/>
      <c r="H197" s="94"/>
    </row>
    <row r="198" spans="1:8"/>
    <row r="199" spans="1:8"/>
    <row r="200" spans="1:8"/>
    <row r="201" spans="1:8"/>
    <row r="202" spans="1:8"/>
    <row r="203" spans="1:8"/>
    <row r="204" spans="1:8"/>
    <row r="205" spans="1:8"/>
    <row r="206" spans="1:8"/>
    <row r="207" spans="1:8"/>
    <row r="208" spans="1: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sheetData>
  <mergeCells count="239">
    <mergeCell ref="F98:G98"/>
    <mergeCell ref="B97:C97"/>
    <mergeCell ref="B98:C98"/>
    <mergeCell ref="B99:C99"/>
    <mergeCell ref="F102:G102"/>
    <mergeCell ref="F103:G103"/>
    <mergeCell ref="F104:G104"/>
    <mergeCell ref="B102:C102"/>
    <mergeCell ref="B34:C34"/>
    <mergeCell ref="D31:E31"/>
    <mergeCell ref="B31:C31"/>
    <mergeCell ref="D32:E32"/>
    <mergeCell ref="B32:C32"/>
    <mergeCell ref="D27:E27"/>
    <mergeCell ref="B30:C30"/>
    <mergeCell ref="D30:E30"/>
    <mergeCell ref="D34:E34"/>
    <mergeCell ref="B27:C27"/>
    <mergeCell ref="B29:C29"/>
    <mergeCell ref="B22:C22"/>
    <mergeCell ref="B23:C23"/>
    <mergeCell ref="B24:C24"/>
    <mergeCell ref="B26:C26"/>
    <mergeCell ref="B25:C25"/>
    <mergeCell ref="D33:E33"/>
    <mergeCell ref="B33:C33"/>
    <mergeCell ref="B80:C80"/>
    <mergeCell ref="D80:E80"/>
    <mergeCell ref="D82:E82"/>
    <mergeCell ref="B83:C83"/>
    <mergeCell ref="D85:E85"/>
    <mergeCell ref="D86:E86"/>
    <mergeCell ref="B82:C82"/>
    <mergeCell ref="B60:G60"/>
    <mergeCell ref="B54:G54"/>
    <mergeCell ref="B62:G62"/>
    <mergeCell ref="B57:G57"/>
    <mergeCell ref="B59:G59"/>
    <mergeCell ref="B56:G56"/>
    <mergeCell ref="D36:E36"/>
    <mergeCell ref="B36:C36"/>
    <mergeCell ref="D38:E38"/>
    <mergeCell ref="D37:E37"/>
    <mergeCell ref="B43:C43"/>
    <mergeCell ref="D43:E43"/>
    <mergeCell ref="B44:C44"/>
    <mergeCell ref="B42:C42"/>
    <mergeCell ref="D75:E75"/>
    <mergeCell ref="B48:H48"/>
    <mergeCell ref="B50:G50"/>
    <mergeCell ref="B53:G53"/>
    <mergeCell ref="B51:G51"/>
    <mergeCell ref="B45:C45"/>
    <mergeCell ref="D45:E45"/>
    <mergeCell ref="D44:E44"/>
    <mergeCell ref="F85:G85"/>
    <mergeCell ref="F92:G92"/>
    <mergeCell ref="F86:G86"/>
    <mergeCell ref="D83:E83"/>
    <mergeCell ref="F81:G81"/>
    <mergeCell ref="F113:G113"/>
    <mergeCell ref="F114:G114"/>
    <mergeCell ref="B112:C112"/>
    <mergeCell ref="B113:C113"/>
    <mergeCell ref="B89:G89"/>
    <mergeCell ref="B90:G91"/>
    <mergeCell ref="B92:C92"/>
    <mergeCell ref="B94:G94"/>
    <mergeCell ref="B95:C95"/>
    <mergeCell ref="B96:C96"/>
    <mergeCell ref="F96:G96"/>
    <mergeCell ref="F95:G95"/>
    <mergeCell ref="F101:G101"/>
    <mergeCell ref="B101:C101"/>
    <mergeCell ref="B109:C109"/>
    <mergeCell ref="B110:C110"/>
    <mergeCell ref="F100:G100"/>
    <mergeCell ref="F99:G99"/>
    <mergeCell ref="F97:G97"/>
    <mergeCell ref="D81:E81"/>
    <mergeCell ref="F84:G84"/>
    <mergeCell ref="F82:G82"/>
    <mergeCell ref="F83:G83"/>
    <mergeCell ref="F79:G79"/>
    <mergeCell ref="F80:G80"/>
    <mergeCell ref="D84:E84"/>
    <mergeCell ref="F154:G154"/>
    <mergeCell ref="F144:G144"/>
    <mergeCell ref="B146:G146"/>
    <mergeCell ref="F147:G147"/>
    <mergeCell ref="B140:C140"/>
    <mergeCell ref="B154:C154"/>
    <mergeCell ref="B147:C147"/>
    <mergeCell ref="F150:G150"/>
    <mergeCell ref="F151:G151"/>
    <mergeCell ref="B149:C149"/>
    <mergeCell ref="B150:C150"/>
    <mergeCell ref="F153:G153"/>
    <mergeCell ref="F152:G152"/>
    <mergeCell ref="B153:C153"/>
    <mergeCell ref="B148:C148"/>
    <mergeCell ref="B133:G133"/>
    <mergeCell ref="B134:C134"/>
    <mergeCell ref="D39:E39"/>
    <mergeCell ref="D40:E40"/>
    <mergeCell ref="D76:E76"/>
    <mergeCell ref="F76:G76"/>
    <mergeCell ref="D77:E77"/>
    <mergeCell ref="F77:G77"/>
    <mergeCell ref="D78:E78"/>
    <mergeCell ref="F78:G78"/>
    <mergeCell ref="D79:E79"/>
    <mergeCell ref="F75:G75"/>
    <mergeCell ref="B70:G70"/>
    <mergeCell ref="B73:G73"/>
    <mergeCell ref="B65:G65"/>
    <mergeCell ref="B66:G66"/>
    <mergeCell ref="B69:H69"/>
    <mergeCell ref="B63:G63"/>
    <mergeCell ref="F116:G116"/>
    <mergeCell ref="F117:G117"/>
    <mergeCell ref="F112:G112"/>
    <mergeCell ref="B116:C116"/>
    <mergeCell ref="F115:G115"/>
    <mergeCell ref="B111:C111"/>
    <mergeCell ref="B117:C117"/>
    <mergeCell ref="F155:G155"/>
    <mergeCell ref="B155:C155"/>
    <mergeCell ref="B151:C151"/>
    <mergeCell ref="B152:C152"/>
    <mergeCell ref="F143:G143"/>
    <mergeCell ref="B143:C143"/>
    <mergeCell ref="B141:C141"/>
    <mergeCell ref="B142:C142"/>
    <mergeCell ref="B137:C137"/>
    <mergeCell ref="B135:C135"/>
    <mergeCell ref="B136:C136"/>
    <mergeCell ref="B115:C115"/>
    <mergeCell ref="F148:G148"/>
    <mergeCell ref="F149:G149"/>
    <mergeCell ref="B129:C129"/>
    <mergeCell ref="B130:C130"/>
    <mergeCell ref="B127:C127"/>
    <mergeCell ref="B79:C79"/>
    <mergeCell ref="B81:C81"/>
    <mergeCell ref="B86:C86"/>
    <mergeCell ref="B156:C156"/>
    <mergeCell ref="B78:C78"/>
    <mergeCell ref="B75:C75"/>
    <mergeCell ref="B77:C77"/>
    <mergeCell ref="B76:C76"/>
    <mergeCell ref="B85:C85"/>
    <mergeCell ref="B84:C84"/>
    <mergeCell ref="B103:C103"/>
    <mergeCell ref="B104:C104"/>
    <mergeCell ref="B107:G107"/>
    <mergeCell ref="F108:G108"/>
    <mergeCell ref="F109:G109"/>
    <mergeCell ref="F110:G110"/>
    <mergeCell ref="B100:C100"/>
    <mergeCell ref="B108:C108"/>
    <mergeCell ref="F105:G105"/>
    <mergeCell ref="B123:C123"/>
    <mergeCell ref="B125:C125"/>
    <mergeCell ref="B124:C124"/>
    <mergeCell ref="B114:C114"/>
    <mergeCell ref="F111:G111"/>
    <mergeCell ref="A1:A197"/>
    <mergeCell ref="B16:C17"/>
    <mergeCell ref="D16:E17"/>
    <mergeCell ref="D13:G13"/>
    <mergeCell ref="B13:C13"/>
    <mergeCell ref="B14:C14"/>
    <mergeCell ref="B15:C15"/>
    <mergeCell ref="B4:G10"/>
    <mergeCell ref="B1:G1"/>
    <mergeCell ref="B2:G2"/>
    <mergeCell ref="D26:E26"/>
    <mergeCell ref="D23:E23"/>
    <mergeCell ref="D24:E24"/>
    <mergeCell ref="D25:E25"/>
    <mergeCell ref="B20:H20"/>
    <mergeCell ref="B11:H11"/>
    <mergeCell ref="F15:G15"/>
    <mergeCell ref="B120:G120"/>
    <mergeCell ref="F121:G121"/>
    <mergeCell ref="F118:G118"/>
    <mergeCell ref="B121:C121"/>
    <mergeCell ref="B122:C122"/>
    <mergeCell ref="F123:G123"/>
    <mergeCell ref="F122:G122"/>
    <mergeCell ref="D177:E177"/>
    <mergeCell ref="B176:G176"/>
    <mergeCell ref="F177:G181"/>
    <mergeCell ref="B173:G173"/>
    <mergeCell ref="B193:G193"/>
    <mergeCell ref="B192:G192"/>
    <mergeCell ref="B185:G185"/>
    <mergeCell ref="B190:G190"/>
    <mergeCell ref="F124:G124"/>
    <mergeCell ref="F125:G125"/>
    <mergeCell ref="F137:G137"/>
    <mergeCell ref="F141:G141"/>
    <mergeCell ref="F138:G138"/>
    <mergeCell ref="F139:G139"/>
    <mergeCell ref="F140:G140"/>
    <mergeCell ref="F142:G142"/>
    <mergeCell ref="F136:G136"/>
    <mergeCell ref="F130:G130"/>
    <mergeCell ref="F131:G131"/>
    <mergeCell ref="F135:G135"/>
    <mergeCell ref="F134:G134"/>
    <mergeCell ref="B128:C128"/>
    <mergeCell ref="B138:C138"/>
    <mergeCell ref="B139:C139"/>
    <mergeCell ref="H195:H197"/>
    <mergeCell ref="B174:G174"/>
    <mergeCell ref="B126:C126"/>
    <mergeCell ref="F128:G128"/>
    <mergeCell ref="F127:G127"/>
    <mergeCell ref="F126:G126"/>
    <mergeCell ref="F159:G159"/>
    <mergeCell ref="B164:G164"/>
    <mergeCell ref="B161:G161"/>
    <mergeCell ref="B162:G162"/>
    <mergeCell ref="B189:G189"/>
    <mergeCell ref="B187:G187"/>
    <mergeCell ref="B195:G195"/>
    <mergeCell ref="B197:G197"/>
    <mergeCell ref="F156:G156"/>
    <mergeCell ref="F157:G157"/>
    <mergeCell ref="B170:G170"/>
    <mergeCell ref="B171:G171"/>
    <mergeCell ref="F129:G129"/>
    <mergeCell ref="B165:G165"/>
    <mergeCell ref="B184:G184"/>
    <mergeCell ref="B182:G182"/>
    <mergeCell ref="B175:G175"/>
    <mergeCell ref="B177:C181"/>
  </mergeCells>
  <hyperlinks>
    <hyperlink ref="D25:E25" r:id="rId1" display="akrause3@illinois.edu" xr:uid="{4E2A939C-044E-49D4-B9FE-6DAE88E6B6A0}"/>
    <hyperlink ref="D33:E33" r:id="rId2" display="rizwan@illinois.edu" xr:uid="{EC5E7749-2EDA-47E4-AFB2-9591154D615A}"/>
  </hyperlinks>
  <pageMargins left="0" right="0" top="0" bottom="0" header="0" footer="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5.140625" defaultRowHeight="15" customHeight="1"/>
  <cols>
    <col min="1" max="26" width="7.5703125" customWidth="1"/>
  </cols>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5.140625" defaultRowHeight="15" customHeight="1"/>
  <cols>
    <col min="1" max="26" width="7.5703125" customWidth="1"/>
  </cols>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D2307E-60DD-43C8-89CA-B9918D069F45}"/>
</file>

<file path=customXml/itemProps2.xml><?xml version="1.0" encoding="utf-8"?>
<ds:datastoreItem xmlns:ds="http://schemas.openxmlformats.org/officeDocument/2006/customXml" ds:itemID="{D3AF151C-ED2A-4961-A598-183D979683E0}"/>
</file>

<file path=customXml/itemProps3.xml><?xml version="1.0" encoding="utf-8"?>
<ds:datastoreItem xmlns:ds="http://schemas.openxmlformats.org/officeDocument/2006/customXml" ds:itemID="{CF2DA6F3-0740-41BE-887A-3599B011F6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Maurer, Helen</cp:lastModifiedBy>
  <cp:revision/>
  <dcterms:created xsi:type="dcterms:W3CDTF">2024-07-26T19:24:19Z</dcterms:created>
  <dcterms:modified xsi:type="dcterms:W3CDTF">2024-11-15T19:24:12Z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