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llinoisedu-my.sharepoint.com/personal/roman_illinois_edu/Documents/1A UIUC Working File/"/>
    </mc:Choice>
  </mc:AlternateContent>
  <xr:revisionPtr revIDLastSave="0" documentId="8_{2F1CA1DA-BAEE-47C4-98BC-D9C99BEA22E5}" xr6:coauthVersionLast="47" xr6:coauthVersionMax="47" xr10:uidLastSave="{00000000-0000-0000-0000-000000000000}"/>
  <bookViews>
    <workbookView xWindow="5190" yWindow="1605" windowWidth="28800" windowHeight="15195" xr2:uid="{399AD3CC-A9D6-4546-8247-AD12DE9F3A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3" i="1"/>
  <c r="J6" i="1"/>
  <c r="J3" i="1"/>
  <c r="J8" i="1"/>
  <c r="J7" i="1"/>
  <c r="J9" i="1"/>
  <c r="J10" i="1"/>
  <c r="J5" i="1"/>
  <c r="J11" i="1"/>
  <c r="J4" i="1"/>
  <c r="H9" i="1"/>
  <c r="H8" i="1"/>
  <c r="G13" i="1"/>
  <c r="C13" i="1"/>
  <c r="H13" i="1" l="1"/>
</calcChain>
</file>

<file path=xl/sharedStrings.xml><?xml version="1.0" encoding="utf-8"?>
<sst xmlns="http://schemas.openxmlformats.org/spreadsheetml/2006/main" count="45" uniqueCount="42">
  <si>
    <t>Project Name</t>
  </si>
  <si>
    <t>Project Description</t>
  </si>
  <si>
    <t>Project Cost</t>
  </si>
  <si>
    <t>Carbon Sales Funding</t>
  </si>
  <si>
    <t>Other Funding</t>
  </si>
  <si>
    <t>Other Funding Source</t>
  </si>
  <si>
    <t>AITS</t>
  </si>
  <si>
    <t>Upgrade 36 Variable Air Volume (VAV) boxes from pneumatic controls to direct digital controls (DDC) and adding occupancy sensors.</t>
  </si>
  <si>
    <t>Annual Energy Cost Savings</t>
  </si>
  <si>
    <t>IUB</t>
  </si>
  <si>
    <t>Upgrade 61 Variable Air Volume (VAV) boxes from pneumatic controls to direct digital controls (DDC) and add occupancy sensors</t>
  </si>
  <si>
    <t>Conference Center</t>
  </si>
  <si>
    <t>Upgrade Controls</t>
  </si>
  <si>
    <t>Replace heat pumps, upgrade controls</t>
  </si>
  <si>
    <t>BMG? Deferred Maint?</t>
  </si>
  <si>
    <t>Music Building</t>
  </si>
  <si>
    <t>ESB</t>
  </si>
  <si>
    <t>Change over pneumatic controls to DDC</t>
  </si>
  <si>
    <t>Morrill Hall</t>
  </si>
  <si>
    <t>Complete upgrade of HVAC not completed by CDB project</t>
  </si>
  <si>
    <t>Psychology Building</t>
  </si>
  <si>
    <t>Change over to VAV</t>
  </si>
  <si>
    <t>Campbell Hall</t>
  </si>
  <si>
    <t>Huff Hall</t>
  </si>
  <si>
    <t>Install DDC and thermostats</t>
  </si>
  <si>
    <t>Funding</t>
  </si>
  <si>
    <t>Savings</t>
  </si>
  <si>
    <t>TOTALS</t>
  </si>
  <si>
    <t>Annual mt CO2 Reduction</t>
  </si>
  <si>
    <t>Notes</t>
  </si>
  <si>
    <t>Convert partial building to DDC and VAV</t>
  </si>
  <si>
    <t>English Building</t>
  </si>
  <si>
    <t>Electricity: 154,253 kg CO2
Chilled Water: 7,182 kg CO2
Steam: 17,954 kg CO2</t>
  </si>
  <si>
    <t>Electricity: 62,880 kg CO2
Chilled Water: 78,830 kg CO2
Steam: 97,621 kg CO2</t>
  </si>
  <si>
    <t>Electricity: 176,100 kg CO2
Gas: 69,692 kg CO2</t>
  </si>
  <si>
    <t>TBD</t>
  </si>
  <si>
    <t>Energy Savings %</t>
  </si>
  <si>
    <t>mtCO2/$</t>
  </si>
  <si>
    <t>VAV 20 
Controls 15</t>
  </si>
  <si>
    <t>Years Life Expectancy per ASHRAE</t>
  </si>
  <si>
    <t>Heat Pumps 19
Controls 15</t>
  </si>
  <si>
    <t>15-20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</si>
</sst>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0_);_(* \(#,##0.00000\);_(* &quot;-&quot;??_);_(@_)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44" fontId="0" fillId="0" borderId="2" xfId="1" applyFont="1" applyBorder="1"/>
    <xf numFmtId="0" fontId="0" fillId="0" borderId="2" xfId="0" applyBorder="1"/>
    <xf numFmtId="0" fontId="0" fillId="0" borderId="2" xfId="0" applyBorder="1" applyAlignment="1">
      <alignment wrapText="1"/>
    </xf>
    <xf numFmtId="44" fontId="0" fillId="6" borderId="2" xfId="1" applyFont="1" applyFill="1" applyBorder="1"/>
    <xf numFmtId="0" fontId="2" fillId="2" borderId="1" xfId="2"/>
    <xf numFmtId="0" fontId="2" fillId="2" borderId="1" xfId="2" applyAlignment="1">
      <alignment wrapText="1"/>
    </xf>
    <xf numFmtId="44" fontId="2" fillId="2" borderId="1" xfId="2" applyNumberFormat="1"/>
    <xf numFmtId="0" fontId="3" fillId="5" borderId="2" xfId="5" applyBorder="1" applyAlignment="1">
      <alignment horizontal="center" vertical="center"/>
    </xf>
    <xf numFmtId="0" fontId="3" fillId="5" borderId="2" xfId="5" applyBorder="1" applyAlignment="1">
      <alignment horizontal="center" vertical="center" wrapText="1"/>
    </xf>
    <xf numFmtId="44" fontId="3" fillId="5" borderId="2" xfId="5" applyNumberFormat="1" applyBorder="1" applyAlignment="1">
      <alignment horizontal="center" vertical="center"/>
    </xf>
    <xf numFmtId="44" fontId="3" fillId="3" borderId="2" xfId="3" applyNumberFormat="1" applyBorder="1" applyAlignment="1">
      <alignment horizontal="center" vertical="center"/>
    </xf>
    <xf numFmtId="0" fontId="3" fillId="3" borderId="2" xfId="3" applyBorder="1" applyAlignment="1">
      <alignment horizontal="center" vertical="center" wrapText="1"/>
    </xf>
    <xf numFmtId="0" fontId="3" fillId="4" borderId="2" xfId="4" applyBorder="1" applyAlignment="1">
      <alignment horizontal="center" vertical="center" wrapText="1"/>
    </xf>
    <xf numFmtId="0" fontId="3" fillId="5" borderId="2" xfId="5" applyBorder="1"/>
    <xf numFmtId="164" fontId="3" fillId="4" borderId="2" xfId="4" applyNumberFormat="1" applyBorder="1" applyAlignment="1">
      <alignment horizontal="center" vertical="center"/>
    </xf>
    <xf numFmtId="164" fontId="0" fillId="0" borderId="2" xfId="1" applyNumberFormat="1" applyFont="1" applyBorder="1"/>
    <xf numFmtId="164" fontId="2" fillId="2" borderId="1" xfId="2" applyNumberFormat="1"/>
    <xf numFmtId="164" fontId="0" fillId="0" borderId="0" xfId="1" applyNumberFormat="1" applyFont="1"/>
    <xf numFmtId="164" fontId="0" fillId="0" borderId="2" xfId="1" applyNumberFormat="1" applyFont="1" applyFill="1" applyBorder="1"/>
    <xf numFmtId="3" fontId="0" fillId="0" borderId="2" xfId="0" applyNumberFormat="1" applyBorder="1"/>
    <xf numFmtId="165" fontId="0" fillId="0" borderId="0" xfId="6" applyNumberFormat="1" applyFont="1"/>
    <xf numFmtId="9" fontId="0" fillId="0" borderId="2" xfId="7" applyFont="1" applyBorder="1"/>
    <xf numFmtId="44" fontId="3" fillId="3" borderId="3" xfId="3" applyNumberFormat="1" applyBorder="1" applyAlignment="1">
      <alignment horizontal="center"/>
    </xf>
    <xf numFmtId="44" fontId="3" fillId="4" borderId="3" xfId="4" applyNumberFormat="1" applyBorder="1" applyAlignment="1">
      <alignment horizontal="center"/>
    </xf>
    <xf numFmtId="0" fontId="3" fillId="5" borderId="4" xfId="5" applyBorder="1"/>
    <xf numFmtId="166" fontId="0" fillId="0" borderId="4" xfId="7" applyNumberFormat="1" applyFont="1" applyBorder="1"/>
    <xf numFmtId="44" fontId="0" fillId="0" borderId="4" xfId="0" applyNumberFormat="1" applyBorder="1"/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</cellXfs>
  <cellStyles count="8">
    <cellStyle name="Accent4" xfId="3" builtinId="41"/>
    <cellStyle name="Accent5" xfId="4" builtinId="45"/>
    <cellStyle name="Accent6" xfId="5" builtinId="49"/>
    <cellStyle name="Calculation" xfId="2" builtinId="22"/>
    <cellStyle name="Comma" xfId="6" builtinId="3"/>
    <cellStyle name="Currency" xfId="1" builtinId="4"/>
    <cellStyle name="Normal" xfId="0" builtinId="0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EA0B-D91B-4DB7-97D6-6D1EF9DC7B80}">
  <sheetPr>
    <pageSetUpPr fitToPage="1"/>
  </sheetPr>
  <dimension ref="A1:L14"/>
  <sheetViews>
    <sheetView tabSelected="1" workbookViewId="0">
      <selection activeCell="J18" sqref="J18"/>
    </sheetView>
  </sheetViews>
  <sheetFormatPr defaultRowHeight="15" x14ac:dyDescent="0.25"/>
  <cols>
    <col min="1" max="1" width="19.5703125" bestFit="1" customWidth="1"/>
    <col min="2" max="2" width="36.5703125" style="1" customWidth="1"/>
    <col min="3" max="3" width="14.28515625" style="2" bestFit="1" customWidth="1"/>
    <col min="4" max="4" width="20.140625" style="2" bestFit="1" customWidth="1"/>
    <col min="5" max="5" width="13.85546875" style="2" bestFit="1" customWidth="1"/>
    <col min="6" max="6" width="20.42578125" style="1" bestFit="1" customWidth="1"/>
    <col min="7" max="7" width="25.5703125" style="20" bestFit="1" customWidth="1"/>
    <col min="8" max="8" width="26.5703125" bestFit="1" customWidth="1"/>
    <col min="9" max="9" width="45.5703125" customWidth="1"/>
    <col min="10" max="10" width="15.42578125" customWidth="1"/>
    <col min="11" max="11" width="12.140625" customWidth="1"/>
    <col min="12" max="12" width="17" customWidth="1"/>
  </cols>
  <sheetData>
    <row r="1" spans="1:12" ht="15" customHeight="1" x14ac:dyDescent="0.25">
      <c r="D1" s="25" t="s">
        <v>25</v>
      </c>
      <c r="E1" s="25"/>
      <c r="F1" s="25"/>
      <c r="G1" s="26" t="s">
        <v>26</v>
      </c>
      <c r="H1" s="26"/>
      <c r="L1" s="30" t="s">
        <v>39</v>
      </c>
    </row>
    <row r="2" spans="1:12" ht="29.25" customHeight="1" x14ac:dyDescent="0.25">
      <c r="A2" s="10" t="s">
        <v>0</v>
      </c>
      <c r="B2" s="11" t="s">
        <v>1</v>
      </c>
      <c r="C2" s="12" t="s">
        <v>2</v>
      </c>
      <c r="D2" s="13" t="s">
        <v>3</v>
      </c>
      <c r="E2" s="13" t="s">
        <v>4</v>
      </c>
      <c r="F2" s="14" t="s">
        <v>5</v>
      </c>
      <c r="G2" s="17" t="s">
        <v>8</v>
      </c>
      <c r="H2" s="15" t="s">
        <v>28</v>
      </c>
      <c r="I2" s="16" t="s">
        <v>29</v>
      </c>
      <c r="J2" s="16" t="s">
        <v>36</v>
      </c>
      <c r="K2" s="27" t="s">
        <v>37</v>
      </c>
      <c r="L2" s="30"/>
    </row>
    <row r="3" spans="1:12" x14ac:dyDescent="0.25">
      <c r="A3" s="4" t="s">
        <v>11</v>
      </c>
      <c r="B3" s="5" t="s">
        <v>12</v>
      </c>
      <c r="C3" s="3">
        <v>400000</v>
      </c>
      <c r="D3" s="3"/>
      <c r="E3" s="3"/>
      <c r="F3" s="5"/>
      <c r="G3" s="21">
        <v>78129</v>
      </c>
      <c r="H3" s="4">
        <v>411</v>
      </c>
      <c r="I3" s="4"/>
      <c r="J3" s="24">
        <f t="shared" ref="J3:J11" si="0">G3/C3</f>
        <v>0.19532250000000001</v>
      </c>
      <c r="K3" s="28">
        <f>H3/C3</f>
        <v>1.0275E-3</v>
      </c>
      <c r="L3" s="31">
        <v>15</v>
      </c>
    </row>
    <row r="4" spans="1:12" ht="60" x14ac:dyDescent="0.25">
      <c r="A4" s="4" t="s">
        <v>6</v>
      </c>
      <c r="B4" s="5" t="s">
        <v>7</v>
      </c>
      <c r="C4" s="3">
        <v>230000</v>
      </c>
      <c r="D4" s="3"/>
      <c r="E4" s="3"/>
      <c r="F4" s="5"/>
      <c r="G4" s="18">
        <v>23000</v>
      </c>
      <c r="H4" s="4">
        <v>124</v>
      </c>
      <c r="I4" s="4"/>
      <c r="J4" s="24">
        <f t="shared" si="0"/>
        <v>0.1</v>
      </c>
      <c r="K4" s="28">
        <f t="shared" ref="K4:K11" si="1">H4/C4</f>
        <v>5.3913043478260865E-4</v>
      </c>
      <c r="L4" s="31" t="s">
        <v>38</v>
      </c>
    </row>
    <row r="5" spans="1:12" ht="30" x14ac:dyDescent="0.25">
      <c r="A5" s="4" t="s">
        <v>22</v>
      </c>
      <c r="B5" s="5" t="s">
        <v>17</v>
      </c>
      <c r="C5" s="3">
        <v>600000</v>
      </c>
      <c r="D5" s="3"/>
      <c r="E5" s="3"/>
      <c r="F5" s="5"/>
      <c r="G5" s="21">
        <v>40350</v>
      </c>
      <c r="H5" s="4">
        <v>245</v>
      </c>
      <c r="I5" s="5" t="s">
        <v>34</v>
      </c>
      <c r="J5" s="24">
        <f t="shared" si="0"/>
        <v>6.7250000000000004E-2</v>
      </c>
      <c r="K5" s="28">
        <f t="shared" si="1"/>
        <v>4.0833333333333336E-4</v>
      </c>
      <c r="L5" s="32">
        <v>15</v>
      </c>
    </row>
    <row r="6" spans="1:12" ht="60" x14ac:dyDescent="0.25">
      <c r="A6" s="4" t="s">
        <v>9</v>
      </c>
      <c r="B6" s="5" t="s">
        <v>10</v>
      </c>
      <c r="C6" s="3">
        <v>440000</v>
      </c>
      <c r="D6" s="3"/>
      <c r="E6" s="3"/>
      <c r="F6" s="5"/>
      <c r="G6" s="18">
        <v>54433</v>
      </c>
      <c r="H6" s="4">
        <v>163</v>
      </c>
      <c r="I6" s="4"/>
      <c r="J6" s="24">
        <f t="shared" si="0"/>
        <v>0.12371136363636363</v>
      </c>
      <c r="K6" s="28">
        <f t="shared" si="1"/>
        <v>3.7045454545454545E-4</v>
      </c>
      <c r="L6" s="32">
        <v>15</v>
      </c>
    </row>
    <row r="7" spans="1:12" ht="45" x14ac:dyDescent="0.25">
      <c r="A7" s="4" t="s">
        <v>15</v>
      </c>
      <c r="B7" s="5" t="s">
        <v>30</v>
      </c>
      <c r="C7" s="3">
        <v>750000</v>
      </c>
      <c r="D7" s="3"/>
      <c r="E7" s="3"/>
      <c r="F7" s="5"/>
      <c r="G7" s="21">
        <v>135116</v>
      </c>
      <c r="H7" s="5">
        <v>239</v>
      </c>
      <c r="I7" s="5" t="s">
        <v>33</v>
      </c>
      <c r="J7" s="24">
        <f t="shared" si="0"/>
        <v>0.18015466666666666</v>
      </c>
      <c r="K7" s="28">
        <f t="shared" si="1"/>
        <v>3.1866666666666664E-4</v>
      </c>
      <c r="L7" s="31" t="s">
        <v>38</v>
      </c>
    </row>
    <row r="8" spans="1:12" ht="45" x14ac:dyDescent="0.25">
      <c r="A8" s="4" t="s">
        <v>31</v>
      </c>
      <c r="B8" s="5" t="s">
        <v>13</v>
      </c>
      <c r="C8" s="3">
        <v>600000</v>
      </c>
      <c r="D8" s="3"/>
      <c r="E8" s="3"/>
      <c r="F8" s="5" t="s">
        <v>14</v>
      </c>
      <c r="G8" s="21">
        <v>44483</v>
      </c>
      <c r="H8" s="5">
        <f>154.2+7.2+18</f>
        <v>179.39999999999998</v>
      </c>
      <c r="I8" s="5" t="s">
        <v>32</v>
      </c>
      <c r="J8" s="24">
        <f t="shared" si="0"/>
        <v>7.4138333333333334E-2</v>
      </c>
      <c r="K8" s="28">
        <f t="shared" si="1"/>
        <v>2.9899999999999995E-4</v>
      </c>
      <c r="L8" s="31" t="s">
        <v>40</v>
      </c>
    </row>
    <row r="9" spans="1:12" ht="45" x14ac:dyDescent="0.25">
      <c r="A9" s="4" t="s">
        <v>18</v>
      </c>
      <c r="B9" s="5" t="s">
        <v>19</v>
      </c>
      <c r="C9" s="3">
        <v>700000</v>
      </c>
      <c r="D9" s="3"/>
      <c r="E9" s="3"/>
      <c r="F9" s="5"/>
      <c r="G9" s="21">
        <v>44483</v>
      </c>
      <c r="H9" s="5">
        <f>154.2+7.2+18</f>
        <v>179.39999999999998</v>
      </c>
      <c r="I9" s="5" t="s">
        <v>32</v>
      </c>
      <c r="J9" s="24">
        <f t="shared" si="0"/>
        <v>6.3547142857142858E-2</v>
      </c>
      <c r="K9" s="28">
        <f t="shared" si="1"/>
        <v>2.5628571428571427E-4</v>
      </c>
      <c r="L9" s="31" t="s">
        <v>41</v>
      </c>
    </row>
    <row r="10" spans="1:12" x14ac:dyDescent="0.25">
      <c r="A10" s="4" t="s">
        <v>20</v>
      </c>
      <c r="B10" s="5" t="s">
        <v>21</v>
      </c>
      <c r="C10" s="3">
        <v>2000000</v>
      </c>
      <c r="D10" s="3"/>
      <c r="E10" s="3"/>
      <c r="F10" s="5"/>
      <c r="G10" s="21">
        <v>200000</v>
      </c>
      <c r="H10" s="22">
        <v>363.334</v>
      </c>
      <c r="I10" s="4"/>
      <c r="J10" s="24">
        <f t="shared" si="0"/>
        <v>0.1</v>
      </c>
      <c r="K10" s="28">
        <f t="shared" si="1"/>
        <v>1.8166699999999999E-4</v>
      </c>
      <c r="L10" s="32">
        <v>20</v>
      </c>
    </row>
    <row r="11" spans="1:12" x14ac:dyDescent="0.25">
      <c r="A11" s="4" t="s">
        <v>23</v>
      </c>
      <c r="B11" s="5" t="s">
        <v>24</v>
      </c>
      <c r="C11" s="3">
        <v>200000</v>
      </c>
      <c r="D11" s="3"/>
      <c r="E11" s="3"/>
      <c r="F11" s="5"/>
      <c r="G11" s="21">
        <v>25000</v>
      </c>
      <c r="H11" s="4">
        <v>32</v>
      </c>
      <c r="I11" s="4"/>
      <c r="J11" s="24">
        <f t="shared" si="0"/>
        <v>0.125</v>
      </c>
      <c r="K11" s="28">
        <f t="shared" si="1"/>
        <v>1.6000000000000001E-4</v>
      </c>
      <c r="L11" s="32">
        <v>15</v>
      </c>
    </row>
    <row r="12" spans="1:12" ht="30" x14ac:dyDescent="0.25">
      <c r="A12" s="4" t="s">
        <v>16</v>
      </c>
      <c r="B12" s="5" t="s">
        <v>17</v>
      </c>
      <c r="C12" s="6" t="s">
        <v>35</v>
      </c>
      <c r="D12" s="3"/>
      <c r="E12" s="3"/>
      <c r="F12" s="5"/>
      <c r="G12" s="21"/>
      <c r="H12" s="4"/>
      <c r="I12" s="4"/>
      <c r="J12" s="24"/>
      <c r="K12" s="29"/>
      <c r="L12" s="32">
        <v>15</v>
      </c>
    </row>
    <row r="13" spans="1:12" x14ac:dyDescent="0.25">
      <c r="A13" s="7" t="s">
        <v>27</v>
      </c>
      <c r="B13" s="8"/>
      <c r="C13" s="9">
        <f>SUM(C3:C12)</f>
        <v>5920000</v>
      </c>
      <c r="D13" s="9"/>
      <c r="E13" s="9"/>
      <c r="F13" s="8"/>
      <c r="G13" s="19">
        <f>SUM(G3:G12)</f>
        <v>644994</v>
      </c>
      <c r="H13" s="7">
        <f>SUM(H3:H12)</f>
        <v>1936.1340000000002</v>
      </c>
    </row>
    <row r="14" spans="1:12" x14ac:dyDescent="0.25">
      <c r="H14" s="23"/>
    </row>
  </sheetData>
  <sortState xmlns:xlrd2="http://schemas.microsoft.com/office/spreadsheetml/2017/richdata2" ref="A3:K12">
    <sortCondition ref="K3:K12"/>
  </sortState>
  <mergeCells count="3">
    <mergeCell ref="D1:F1"/>
    <mergeCell ref="G1:H1"/>
    <mergeCell ref="L1:L2"/>
  </mergeCells>
  <pageMargins left="0.7" right="0.7" top="0.75" bottom="0.75" header="0.3" footer="0.3"/>
  <pageSetup scale="55" orientation="landscape" r:id="rId1"/>
  <headerFooter>
    <oddHeader>&amp;L&amp;"-,Bold Italic"&amp;16Proposed Carbon Sales Revenue Projects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Roman, Robert Raymond</dc:creator>
  <cp:lastModifiedBy>Roman, Robert Raymond</cp:lastModifiedBy>
  <cp:lastPrinted>2023-12-07T16:59:26Z</cp:lastPrinted>
  <dcterms:created xsi:type="dcterms:W3CDTF">2023-12-07T16:38:21Z</dcterms:created>
  <dcterms:modified xsi:type="dcterms:W3CDTF">2023-12-18T19:33:15Z</dcterms:modified>
</cp:coreProperties>
</file>