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Stewardship\Banner or UIF Funds Requested\FY22\"/>
    </mc:Choice>
  </mc:AlternateContent>
  <workbookProtection workbookAlgorithmName="SHA-512" workbookHashValue="pHY+7zFC62+6KSM7TNfQAAHuDReKj0Td9Y1L1WzjAISZr5WHeZ5Q4W3y+f/n3tVMGukopz1BpUaHtamIdlMHgw==" workbookSaltValue="0izM+DNKxjnf4VI9Nel+qg==" workbookSpinCount="100000" lockStructure="1"/>
  <bookViews>
    <workbookView xWindow="-28920" yWindow="-120" windowWidth="29040" windowHeight="17790"/>
  </bookViews>
  <sheets>
    <sheet name="FPI Code Request" sheetId="1" r:id="rId1"/>
    <sheet name="Data Entry" sheetId="6" state="hidden" r:id="rId2"/>
    <sheet name="SSF Supplemental Info" sheetId="2" r:id="rId3"/>
    <sheet name="SSF Attestation Statement" sheetId="3" r:id="rId4"/>
    <sheet name="Custodial Supp Info &amp; Attest" sheetId="4" r:id="rId5"/>
    <sheet name="Program Code Checklist" sheetId="11" state="hidden" r:id="rId6"/>
    <sheet name="SSF Checklist" sheetId="7" state="hidden" r:id="rId7"/>
    <sheet name="Custodial Checklist" sheetId="8" state="hidden" r:id="rId8"/>
    <sheet name="Gift Checklist" sheetId="10" state="hidden" r:id="rId9"/>
    <sheet name="Master Tab" sheetId="9" state="hidden" r:id="rId10"/>
  </sheets>
  <definedNames>
    <definedName name="_xlnm.Print_Area" localSheetId="4">'Custodial Supp Info &amp; Attest'!$A$1:$M$89</definedName>
    <definedName name="_xlnm.Print_Area" localSheetId="1">'Data Entry'!$A$1:$I$76</definedName>
    <definedName name="_xlnm.Print_Area" localSheetId="0">'FPI Code Request'!$A$1:$M$174</definedName>
    <definedName name="_xlnm.Print_Area" localSheetId="3">'SSF Attestation Statement'!$A$1:$H$52</definedName>
    <definedName name="_xlnm.Print_Area" localSheetId="6">'SSF Checklist'!$A$1:$M$195</definedName>
    <definedName name="_xlnm.Print_Area" localSheetId="2">'SSF Supplemental Info'!$A$1:$K$261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9" i="1" l="1"/>
  <c r="N79" i="7" l="1"/>
  <c r="F104" i="1"/>
  <c r="H104" i="1"/>
  <c r="H76" i="1"/>
  <c r="F76" i="1"/>
  <c r="G153" i="1" l="1"/>
  <c r="G154" i="1"/>
  <c r="J124" i="2" l="1"/>
  <c r="J125" i="2"/>
  <c r="J126" i="2"/>
  <c r="J127" i="2"/>
  <c r="J123" i="2"/>
  <c r="N76" i="7"/>
  <c r="G155" i="1"/>
  <c r="A91" i="6"/>
  <c r="A85" i="6" a="1"/>
  <c r="A85" i="6" s="1"/>
  <c r="A87" i="6" a="1"/>
  <c r="A87" i="6" s="1"/>
  <c r="A88" i="6" a="1"/>
  <c r="A88" i="6" s="1"/>
  <c r="A89" i="6" a="1"/>
  <c r="A89" i="6" s="1"/>
  <c r="A90" i="6" a="1"/>
  <c r="A90" i="6" s="1"/>
  <c r="A86" i="6" a="1"/>
  <c r="A86" i="6" s="1"/>
  <c r="C81" i="6" a="1"/>
  <c r="C81" i="6" s="1"/>
  <c r="B10" i="6"/>
  <c r="I111" i="1"/>
  <c r="G55" i="1"/>
  <c r="M38" i="10"/>
  <c r="M48" i="10"/>
  <c r="M47" i="10"/>
  <c r="M45" i="10"/>
  <c r="M44" i="10"/>
  <c r="M42" i="10"/>
  <c r="M41" i="10"/>
  <c r="M39" i="10"/>
  <c r="M56" i="10"/>
  <c r="M53" i="10"/>
  <c r="M28" i="10"/>
  <c r="M27" i="10"/>
  <c r="M26" i="10"/>
  <c r="M25" i="10"/>
  <c r="M24" i="10"/>
  <c r="M23" i="10"/>
  <c r="M22" i="10"/>
  <c r="M21" i="10"/>
  <c r="M18" i="10"/>
  <c r="M30" i="10"/>
  <c r="M31" i="10"/>
  <c r="M13" i="10"/>
  <c r="M9" i="10"/>
  <c r="M8" i="10"/>
  <c r="M5" i="10"/>
  <c r="B78" i="6"/>
  <c r="I168" i="1" s="1"/>
  <c r="B77" i="6"/>
  <c r="I167" i="1" s="1"/>
  <c r="B76" i="6"/>
  <c r="I166" i="1" s="1"/>
  <c r="B74" i="6"/>
  <c r="I165" i="1" s="1"/>
  <c r="B73" i="6"/>
  <c r="I164" i="1" s="1"/>
  <c r="M40" i="11"/>
  <c r="M52" i="11"/>
  <c r="M51" i="11"/>
  <c r="M49" i="11"/>
  <c r="M47" i="11"/>
  <c r="M45" i="11"/>
  <c r="M44" i="11"/>
  <c r="M20" i="11"/>
  <c r="M15" i="11"/>
  <c r="M11" i="11"/>
  <c r="M54" i="11"/>
  <c r="M56" i="11"/>
  <c r="M55" i="11"/>
  <c r="M43" i="11"/>
  <c r="M41" i="11"/>
  <c r="M39" i="11"/>
  <c r="M36" i="11"/>
  <c r="M35" i="11"/>
  <c r="M34" i="11"/>
  <c r="M33" i="11"/>
  <c r="M32" i="11"/>
  <c r="M31" i="11"/>
  <c r="M27" i="11"/>
  <c r="M26" i="11"/>
  <c r="M9" i="11"/>
  <c r="M5" i="11"/>
  <c r="C3" i="6"/>
  <c r="C29" i="6" s="1"/>
  <c r="C141" i="1" s="1"/>
  <c r="M50" i="10"/>
  <c r="M60" i="10"/>
  <c r="G247" i="2"/>
  <c r="J198" i="2"/>
  <c r="H198" i="2"/>
  <c r="G198" i="2"/>
  <c r="J240" i="2"/>
  <c r="H240" i="2"/>
  <c r="G240" i="2"/>
  <c r="C4" i="6"/>
  <c r="M52" i="10"/>
  <c r="M37" i="10"/>
  <c r="M36" i="10"/>
  <c r="M34" i="10"/>
  <c r="C38" i="6"/>
  <c r="M12" i="8"/>
  <c r="N108" i="7"/>
  <c r="N136" i="7"/>
  <c r="E17" i="6"/>
  <c r="D17" i="6"/>
  <c r="E49" i="6"/>
  <c r="C162" i="1"/>
  <c r="D14" i="2"/>
  <c r="N147" i="7"/>
  <c r="M18" i="8"/>
  <c r="J247" i="2"/>
  <c r="H247" i="2"/>
  <c r="J48" i="2"/>
  <c r="C69" i="6"/>
  <c r="I163" i="1" s="1"/>
  <c r="C11" i="6"/>
  <c r="C163" i="1" s="1"/>
  <c r="C42" i="6"/>
  <c r="C145" i="1" s="1"/>
  <c r="C41" i="6"/>
  <c r="C144" i="1" s="1"/>
  <c r="D49" i="6"/>
  <c r="D21" i="4"/>
  <c r="N174" i="7"/>
  <c r="N132" i="7"/>
  <c r="N100" i="7"/>
  <c r="N104" i="7"/>
  <c r="N93" i="7"/>
  <c r="N90" i="7"/>
  <c r="N112" i="7"/>
  <c r="N83" i="7"/>
  <c r="N73" i="7"/>
  <c r="N66" i="7"/>
  <c r="M22" i="8"/>
  <c r="M5" i="8"/>
  <c r="M6" i="8"/>
  <c r="M8" i="8"/>
  <c r="M9" i="8"/>
  <c r="M10" i="8"/>
  <c r="M11" i="8"/>
  <c r="M13" i="8"/>
  <c r="M14" i="8"/>
  <c r="M15" i="8"/>
  <c r="M16" i="8"/>
  <c r="M17" i="8"/>
  <c r="M19" i="8"/>
  <c r="M20" i="8"/>
  <c r="M21" i="8"/>
  <c r="M23" i="8"/>
  <c r="M24" i="8"/>
  <c r="M25" i="8"/>
  <c r="M26" i="8"/>
  <c r="M27" i="8"/>
  <c r="N5" i="7"/>
  <c r="N51" i="7"/>
  <c r="N19" i="7"/>
  <c r="C13" i="6"/>
  <c r="C164" i="1" s="1"/>
  <c r="C45" i="6"/>
  <c r="J135" i="2"/>
  <c r="J134" i="2"/>
  <c r="J133" i="2"/>
  <c r="J132" i="2"/>
  <c r="J131" i="2"/>
  <c r="B63" i="6"/>
  <c r="C158" i="1" s="1"/>
  <c r="B62" i="6"/>
  <c r="C157" i="1" s="1"/>
  <c r="B61" i="6"/>
  <c r="C156" i="1" s="1"/>
  <c r="B60" i="6"/>
  <c r="C155" i="1" s="1"/>
  <c r="B58" i="6"/>
  <c r="C153" i="1" s="1"/>
  <c r="B57" i="6"/>
  <c r="C152" i="1" s="1"/>
  <c r="E53" i="6"/>
  <c r="D53" i="6"/>
  <c r="C53" i="6"/>
  <c r="E52" i="6"/>
  <c r="D52" i="6"/>
  <c r="C52" i="6"/>
  <c r="E51" i="6"/>
  <c r="D51" i="6"/>
  <c r="C51" i="6"/>
  <c r="E50" i="6"/>
  <c r="D50" i="6"/>
  <c r="C50" i="6"/>
  <c r="E48" i="6"/>
  <c r="D48" i="6"/>
  <c r="C30" i="6"/>
  <c r="C149" i="1" s="1"/>
  <c r="C26" i="6"/>
  <c r="C165" i="1" s="1"/>
  <c r="E21" i="6"/>
  <c r="D21" i="6"/>
  <c r="C21" i="6"/>
  <c r="E20" i="6"/>
  <c r="D20" i="6"/>
  <c r="C20" i="6"/>
  <c r="E19" i="6"/>
  <c r="D19" i="6"/>
  <c r="C19" i="6"/>
  <c r="E18" i="6"/>
  <c r="D18" i="6"/>
  <c r="C18" i="6"/>
  <c r="E16" i="6"/>
  <c r="D16" i="6"/>
  <c r="C166" i="1"/>
  <c r="K153" i="1"/>
  <c r="K152" i="1"/>
  <c r="C148" i="1"/>
  <c r="C147" i="1"/>
  <c r="C146" i="1"/>
  <c r="C142" i="1"/>
  <c r="C68" i="6"/>
  <c r="I162" i="1" s="1"/>
  <c r="C5" i="6"/>
  <c r="C32" i="6" s="1"/>
  <c r="C143" i="1" s="1"/>
  <c r="E9" i="2"/>
  <c r="G9" i="4"/>
  <c r="D57" i="6"/>
  <c r="H249" i="2" l="1"/>
  <c r="G249" i="2"/>
  <c r="G253" i="2" s="1"/>
  <c r="H251" i="2" s="1"/>
  <c r="J249" i="2"/>
  <c r="J137" i="2"/>
  <c r="B59" i="6"/>
  <c r="C154" i="1" s="1"/>
  <c r="C9" i="6"/>
  <c r="C161" i="1" s="1"/>
  <c r="C67" i="6"/>
  <c r="I161" i="1" s="1"/>
  <c r="H253" i="2" l="1"/>
  <c r="J251" i="2" s="1"/>
  <c r="J253" i="2" s="1"/>
  <c r="D90" i="6"/>
  <c r="C90" i="6"/>
  <c r="B90" i="6"/>
  <c r="D89" i="6"/>
  <c r="C89" i="6"/>
  <c r="B89" i="6"/>
  <c r="D88" i="6"/>
  <c r="C88" i="6"/>
  <c r="B88" i="6"/>
  <c r="D87" i="6"/>
  <c r="C87" i="6"/>
  <c r="B87" i="6"/>
  <c r="D86" i="6"/>
  <c r="C86" i="6"/>
  <c r="B86" i="6"/>
  <c r="D85" i="6"/>
  <c r="C85" i="6"/>
  <c r="B85" i="6"/>
  <c r="H81" i="6"/>
  <c r="G81" i="6"/>
  <c r="F81" i="6"/>
  <c r="E81" i="6"/>
  <c r="D81" i="6"/>
</calcChain>
</file>

<file path=xl/comments1.xml><?xml version="1.0" encoding="utf-8"?>
<comments xmlns="http://schemas.openxmlformats.org/spreadsheetml/2006/main">
  <authors>
    <author>Larimore, Anne Elizabeth</author>
  </authors>
  <commentList>
    <comment ref="B23" authorId="0" shapeId="0">
      <text>
        <r>
          <rPr>
            <b/>
            <sz val="9"/>
            <color indexed="81"/>
            <rFont val="Tahoma"/>
            <family val="2"/>
          </rPr>
          <t xml:space="preserve">UAFR:
</t>
        </r>
        <r>
          <rPr>
            <sz val="9"/>
            <color indexed="81"/>
            <rFont val="Tahoma"/>
            <family val="2"/>
          </rPr>
          <t>For Program code requests, describe the overall purpose of the Program code’s expenditure activity and why the expenses are being incurred (e.g., to contribute towards the University’s research efforts, or to contribute towards the University’s instructional mission, etc.)</t>
        </r>
        <r>
          <rPr>
            <sz val="9"/>
            <color indexed="81"/>
            <rFont val="Tahoma"/>
            <family val="2"/>
          </rPr>
          <t xml:space="preserve">
</t>
        </r>
      </text>
    </comment>
    <comment ref="G51" authorId="0" shapeId="0">
      <text>
        <r>
          <rPr>
            <b/>
            <sz val="9"/>
            <color indexed="81"/>
            <rFont val="Tahoma"/>
            <family val="2"/>
          </rPr>
          <t xml:space="preserve">UAFR:
</t>
        </r>
        <r>
          <rPr>
            <sz val="9"/>
            <color indexed="81"/>
            <rFont val="Tahoma"/>
            <family val="2"/>
          </rPr>
          <t xml:space="preserve">This will be the full title which appears in Banner page FOATEXT. UAFR reserves the right to edit the requested title as needed. 
</t>
        </r>
      </text>
    </comment>
    <comment ref="H55" authorId="0" shapeId="0">
      <text>
        <r>
          <rPr>
            <b/>
            <sz val="9"/>
            <color indexed="81"/>
            <rFont val="Tahoma"/>
            <family val="2"/>
          </rPr>
          <t>UAFR:</t>
        </r>
        <r>
          <rPr>
            <sz val="9"/>
            <color indexed="81"/>
            <rFont val="Tahoma"/>
            <family val="2"/>
          </rPr>
          <t xml:space="preserve">
The combination of the 
three-digit Organization code and the short title will become the official title in Banner page FZMFUND as well as on various reports. UAFR reserves the right to edit the requested title as needed. </t>
        </r>
      </text>
    </comment>
    <comment ref="H83" authorId="0" shapeId="0">
      <text>
        <r>
          <rPr>
            <b/>
            <sz val="9"/>
            <color indexed="81"/>
            <rFont val="Tahoma"/>
            <family val="2"/>
          </rPr>
          <t xml:space="preserve">UAFR:
</t>
        </r>
        <r>
          <rPr>
            <sz val="9"/>
            <color indexed="81"/>
            <rFont val="Tahoma"/>
            <family val="2"/>
          </rPr>
          <t xml:space="preserve">List the six-digit Fund code(s) that will be used with this requested Program code. Examples include 1000YY, 200250, etc. 
Note: The ICR Fund (200250) is not allowed to be used with a Program code that has an assigned NACUBO function of Instruction (1000). </t>
        </r>
        <r>
          <rPr>
            <sz val="9"/>
            <color indexed="81"/>
            <rFont val="Tahoma"/>
            <family val="2"/>
          </rPr>
          <t xml:space="preserve">
</t>
        </r>
      </text>
    </comment>
    <comment ref="G86" authorId="0" shapeId="0">
      <text>
        <r>
          <rPr>
            <b/>
            <sz val="9"/>
            <color indexed="81"/>
            <rFont val="Tahoma"/>
            <family val="2"/>
          </rPr>
          <t xml:space="preserve">UAFR:
</t>
        </r>
        <r>
          <rPr>
            <sz val="9"/>
            <color indexed="81"/>
            <rFont val="Tahoma"/>
            <family val="2"/>
          </rPr>
          <t xml:space="preserve">This will become the official title in Banner page FZMPROG as well as on various reports. When possible, try to include the NACUBO function (Research, Instruction, etc.) in the title. UAFR reserves the right to edit the requested title as needed. 
</t>
        </r>
      </text>
    </comment>
  </commentList>
</comments>
</file>

<file path=xl/comments2.xml><?xml version="1.0" encoding="utf-8"?>
<comments xmlns="http://schemas.openxmlformats.org/spreadsheetml/2006/main">
  <authors>
    <author>Larimore, Anne Elizabeth</author>
    <author>Koester, Anne E</author>
    <author>Melander, Nicole W S</author>
    <author>Woodside, Adam Michael (Student Worker)</author>
  </authors>
  <commentList>
    <comment ref="C4" authorId="0" shapeId="0">
      <text>
        <r>
          <rPr>
            <sz val="9"/>
            <color indexed="81"/>
            <rFont val="Tahoma"/>
            <family val="2"/>
          </rPr>
          <t xml:space="preserve">Confirm the responsible organization matches the six digit default organization code (if provided) in the Fund Code - FZMFUND section below. Contact unit if codes are provided and do not match. </t>
        </r>
      </text>
    </comment>
    <comment ref="C6" authorId="1" shapeId="0">
      <text>
        <r>
          <rPr>
            <b/>
            <sz val="9"/>
            <color indexed="81"/>
            <rFont val="Tahoma"/>
            <family val="2"/>
          </rPr>
          <t>UAFR:</t>
        </r>
        <r>
          <rPr>
            <sz val="9"/>
            <color indexed="81"/>
            <rFont val="Tahoma"/>
            <family val="2"/>
          </rPr>
          <t xml:space="preserve"> Data Control staff will send a notification of what date to use. General rule will be to use 7/1 date that the Data Control staff tells us. 
</t>
        </r>
      </text>
    </comment>
    <comment ref="C10" authorId="1" shapeId="0">
      <text>
        <r>
          <rPr>
            <sz val="9"/>
            <color indexed="81"/>
            <rFont val="Tahoma"/>
            <family val="2"/>
          </rPr>
          <t xml:space="preserve">Last three digits of the program code. 
</t>
        </r>
      </text>
    </comment>
    <comment ref="C12" authorId="1" shapeId="0">
      <text>
        <r>
          <rPr>
            <b/>
            <sz val="9"/>
            <color indexed="81"/>
            <rFont val="Tahoma"/>
            <family val="2"/>
          </rPr>
          <t>UAFR:</t>
        </r>
        <r>
          <rPr>
            <sz val="9"/>
            <color indexed="81"/>
            <rFont val="Tahoma"/>
            <family val="2"/>
          </rPr>
          <t xml:space="preserve"> Data Control staff will send a notification of what date to use. General rule will be to use 7/1 date that the Data Control staff tells us. </t>
        </r>
      </text>
    </comment>
    <comment ref="C33" authorId="1" shapeId="0">
      <text>
        <r>
          <rPr>
            <b/>
            <sz val="9"/>
            <color indexed="81"/>
            <rFont val="Tahoma"/>
            <family val="2"/>
          </rPr>
          <t>UAFR:</t>
        </r>
        <r>
          <rPr>
            <sz val="9"/>
            <color indexed="81"/>
            <rFont val="Tahoma"/>
            <family val="2"/>
          </rPr>
          <t xml:space="preserve"> 
Data Control staff will send a notification of what date to use. The general rule of thumb is to use the 7/1 date that the Data Control staff tells us to use.  We can't update this 7/1 date to the new year until Salary Planner has run (which usually doesn't happen until Aug/Sept, or sometimes even later if there is no salary program), so that is why we have to wait. </t>
        </r>
      </text>
    </comment>
    <comment ref="C41" authorId="0" shapeId="0">
      <text>
        <r>
          <rPr>
            <b/>
            <sz val="9"/>
            <color indexed="81"/>
            <rFont val="Tahoma"/>
            <family val="2"/>
          </rPr>
          <t xml:space="preserve">UAFR:
</t>
        </r>
        <r>
          <rPr>
            <sz val="9"/>
            <color indexed="81"/>
            <rFont val="Tahoma"/>
            <family val="2"/>
          </rPr>
          <t xml:space="preserve">If a unit types "NEW" for the default organization code, replace the "NEW" with the new organization code on the "FPI Code Request" tab. </t>
        </r>
      </text>
    </comment>
    <comment ref="C42" authorId="0" shapeId="0">
      <text>
        <r>
          <rPr>
            <b/>
            <sz val="9"/>
            <color indexed="81"/>
            <rFont val="Tahoma"/>
            <family val="2"/>
          </rPr>
          <t xml:space="preserve">UAFR:
</t>
        </r>
        <r>
          <rPr>
            <sz val="9"/>
            <color indexed="81"/>
            <rFont val="Tahoma"/>
            <family val="2"/>
          </rPr>
          <t xml:space="preserve">If a unit types "NEW" for the default program code, replace the "NEW" with the new program code on the "FPI Code Request" tab. </t>
        </r>
      </text>
    </comment>
    <comment ref="D59" authorId="2" shapeId="0">
      <text>
        <r>
          <rPr>
            <b/>
            <sz val="9"/>
            <color indexed="81"/>
            <rFont val="Tahoma"/>
            <family val="2"/>
          </rPr>
          <t>UAFR:</t>
        </r>
        <r>
          <rPr>
            <sz val="9"/>
            <color indexed="81"/>
            <rFont val="Tahoma"/>
            <family val="2"/>
          </rPr>
          <t xml:space="preserve">
Reviewer should manually assign "R" for restricted and "U" for unrestricted.</t>
        </r>
      </text>
    </comment>
    <comment ref="D60" authorId="0" shapeId="0">
      <text>
        <r>
          <rPr>
            <b/>
            <sz val="9"/>
            <color indexed="81"/>
            <rFont val="Tahoma"/>
            <family val="2"/>
          </rPr>
          <t xml:space="preserve">Larimore, Anne Elizabeth:
</t>
        </r>
        <r>
          <rPr>
            <sz val="9"/>
            <color indexed="81"/>
            <rFont val="Tahoma"/>
            <family val="2"/>
          </rPr>
          <t xml:space="preserve">For Chart 1 study abroad self-supporting fund requests, reviewers should manually assign "SA" for study abroad. </t>
        </r>
      </text>
    </comment>
    <comment ref="B63" authorId="3" shapeId="0">
      <text>
        <r>
          <rPr>
            <b/>
            <sz val="9"/>
            <color indexed="81"/>
            <rFont val="Tahoma"/>
            <family val="2"/>
          </rPr>
          <t>UAFR:</t>
        </r>
        <r>
          <rPr>
            <sz val="9"/>
            <color indexed="81"/>
            <rFont val="Tahoma"/>
            <family val="2"/>
          </rPr>
          <t xml:space="preserve">
Reviewer needs to manually assign the appropriate value corresponding to the location code.</t>
        </r>
      </text>
    </comment>
    <comment ref="C70" authorId="1" shapeId="0">
      <text>
        <r>
          <rPr>
            <b/>
            <sz val="9"/>
            <color indexed="81"/>
            <rFont val="Tahoma"/>
            <family val="2"/>
          </rPr>
          <t>UAFR:</t>
        </r>
        <r>
          <rPr>
            <sz val="9"/>
            <color indexed="81"/>
            <rFont val="Tahoma"/>
            <family val="2"/>
          </rPr>
          <t xml:space="preserve"> Data Control staff will send a notification of what date to use. General rule will be to use 7/1 date that the Data Control staff tells us.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<sst xmlns="http://schemas.openxmlformats.org/spreadsheetml/2006/main" count="1152" uniqueCount="661">
  <si>
    <t>1100 - Research</t>
  </si>
  <si>
    <t>I.  GENERAL INFORMATION</t>
  </si>
  <si>
    <t>Organization title?</t>
  </si>
  <si>
    <t>1787 - Scholarships</t>
  </si>
  <si>
    <t>1788 - Fellowships</t>
  </si>
  <si>
    <t>1789 - Prizes/Awards</t>
  </si>
  <si>
    <t>3000 - Hospitals</t>
  </si>
  <si>
    <t>GL Report Distribution Contact (GLDC)</t>
  </si>
  <si>
    <t>Co-Investigator (Co-PI)</t>
  </si>
  <si>
    <t>Yes</t>
  </si>
  <si>
    <t>No</t>
  </si>
  <si>
    <t>ROLE</t>
  </si>
  <si>
    <t>UIN</t>
  </si>
  <si>
    <t>NAME</t>
  </si>
  <si>
    <t>Financial Manager (FINMGR)</t>
  </si>
  <si>
    <t xml:space="preserve">     Program code:</t>
  </si>
  <si>
    <t>V.  SUBMITTED BY</t>
  </si>
  <si>
    <t xml:space="preserve">Name: </t>
  </si>
  <si>
    <t xml:space="preserve">Phone: </t>
  </si>
  <si>
    <t>E-Mail:</t>
  </si>
  <si>
    <t xml:space="preserve">Date: </t>
  </si>
  <si>
    <t>Chart</t>
  </si>
  <si>
    <t>Fund Code</t>
  </si>
  <si>
    <t>Fund Type</t>
  </si>
  <si>
    <t>HDVINS</t>
  </si>
  <si>
    <t>CAPPROJ</t>
  </si>
  <si>
    <t>HLDINS</t>
  </si>
  <si>
    <t>PLTSOURC</t>
  </si>
  <si>
    <t>LOCN</t>
  </si>
  <si>
    <t>DONOROBJ</t>
  </si>
  <si>
    <t>MEDICARE</t>
  </si>
  <si>
    <t>RETIRMNT</t>
  </si>
  <si>
    <t>A21</t>
  </si>
  <si>
    <t>TERMBEN</t>
  </si>
  <si>
    <t>WKCOMP</t>
  </si>
  <si>
    <t>Program Code</t>
  </si>
  <si>
    <t>Index Code</t>
  </si>
  <si>
    <t>Program Title</t>
  </si>
  <si>
    <t>NACUBO</t>
  </si>
  <si>
    <t>Fund</t>
  </si>
  <si>
    <t>Program</t>
  </si>
  <si>
    <t>Processed by:</t>
  </si>
  <si>
    <t>Date:</t>
  </si>
  <si>
    <t>N/A</t>
  </si>
  <si>
    <t>Non-Qualified</t>
  </si>
  <si>
    <t>Source of Income</t>
  </si>
  <si>
    <t>Percent (%)</t>
  </si>
  <si>
    <t>Total (must equal 100%)</t>
  </si>
  <si>
    <t>Estimated Total Revenue</t>
  </si>
  <si>
    <t>Grand Total:</t>
  </si>
  <si>
    <t>Qualified</t>
  </si>
  <si>
    <t>Revenue Account Codes</t>
  </si>
  <si>
    <t xml:space="preserve"> Description</t>
  </si>
  <si>
    <t xml:space="preserve"> Food and Beverage Sales </t>
  </si>
  <si>
    <t xml:space="preserve"> Merchandise Sales </t>
  </si>
  <si>
    <t xml:space="preserve"> Athletic Sales Income </t>
  </si>
  <si>
    <t xml:space="preserve"> Farm Product Sales </t>
  </si>
  <si>
    <t xml:space="preserve"> Parking Income </t>
  </si>
  <si>
    <t xml:space="preserve"> Hospital Patient Services Income</t>
  </si>
  <si>
    <t xml:space="preserve"> IT &amp; Communications Services Income</t>
  </si>
  <si>
    <t>Total Revenue:</t>
  </si>
  <si>
    <t>Expense Account Codes</t>
  </si>
  <si>
    <t>Description</t>
  </si>
  <si>
    <t xml:space="preserve"> Utility Services</t>
  </si>
  <si>
    <t xml:space="preserve"> Repairs &amp; Maintenance</t>
  </si>
  <si>
    <t xml:space="preserve"> IT &amp; Communications Services</t>
  </si>
  <si>
    <t xml:space="preserve"> Computer Services</t>
  </si>
  <si>
    <t xml:space="preserve"> Purchase of Goods for Resale</t>
  </si>
  <si>
    <t>Total Expenses:</t>
  </si>
  <si>
    <t>Transfer Account Codes</t>
  </si>
  <si>
    <t xml:space="preserve"> Debt Service</t>
  </si>
  <si>
    <t xml:space="preserve"> Plant Renewals &amp; Replacements</t>
  </si>
  <si>
    <t>Total Fund Transfers:</t>
  </si>
  <si>
    <t>Surplus or Deficit</t>
  </si>
  <si>
    <t>Beginning Surplus/Deficit</t>
  </si>
  <si>
    <t>Ending Balance</t>
  </si>
  <si>
    <t>Sales Price</t>
  </si>
  <si>
    <t xml:space="preserve">Unit Name:               </t>
  </si>
  <si>
    <t>Consider the following, and consult with the UAS gift team for further guidance if needed:</t>
  </si>
  <si>
    <t>Consider the following, and consult with the applicable Grants office for further guidance:</t>
  </si>
  <si>
    <t>• Are we being paid to simply perform a common type of test or service, or are they paying us to analyze the results and provide scholarly or unique expertise?  Situations vary; if we are not only performing the test/service, but also providing analysis, insight, feedback, etc. on the related test results, this may be a grant activity, as opposed to SSF activity.  Contact the applicable Grants office for further guidance in these situations.</t>
  </si>
  <si>
    <t>Consider the following:</t>
  </si>
  <si>
    <t xml:space="preserve">
</t>
  </si>
  <si>
    <t xml:space="preserve">• If the self-supporting activities are for career/ job fairs or business consulting services provided by students, then  allowable expenses would include but not be limited to items such as any training/ preparation services provided to the students (such as career services, consulting training services, etc.), direct expenses of the activity, and related payroll charges. </t>
  </si>
  <si>
    <t xml:space="preserve">• If the activity description makes it sound like salary charges will be needed, has the unit included salary expense on their budget? </t>
  </si>
  <si>
    <t xml:space="preserve">• If salary charges are included, has the unit also included any applicable benefit costs? </t>
  </si>
  <si>
    <t xml:space="preserve">• Are the first year costs and revenues prorated to reflect the actual start date?  For example, if the activity is not expected to start until May, then they probably would not have as much revenue/expense listed in year one as they would in years two and three, as years two and three would be full years of activity. </t>
  </si>
  <si>
    <t xml:space="preserve">• Does the budget agree to the expenses listed in the rate calculation? </t>
  </si>
  <si>
    <t>Consider the following, and consult with the UAS sales tax team for further guidance if needed:</t>
  </si>
  <si>
    <t xml:space="preserve">• Does the activity include the sale of any type of tangible personal property?  Examples include textbooks, t-shirts, food (fruit, chips, etc.), prescriptions, tablets/computers, food truck sales, etc. </t>
  </si>
  <si>
    <t>• Note that any type of sale which is entirely for services is exempt from sales tax.</t>
  </si>
  <si>
    <t>Consider the following, and consult with the UAS UBIT team for further guidance:</t>
  </si>
  <si>
    <t xml:space="preserve">• Does the activity include the sale of advertisements to an external party? Advertisements have qualitative language (price information, savings), endorsements, or comparative language (savings or value or better) or an inducement to purchase, sell, or use goods and/or services-a call to action. Acknowledgements generally include only the company name, logo, and contact information. Advertisements generate UBI, whereas, acknowledgements do not. </t>
  </si>
  <si>
    <t xml:space="preserve">• Does the activity include any type of routine services regularly carried on for external customers (such as testing, consulting, or conference coordination services)?  Examples of routine services include services where a standard procedure is used, the work is ordinary and repetitive, there are no intellectual questions posed, the testing is not performed as a part of any University research project, or commercial businesses can provide the same services.  If the SSF activity includes routine services like this, then we may have UBIT implications.  </t>
  </si>
  <si>
    <t>• Does the activity include the sale of sponsorships? If so, review what the sponsor is receiving in return.  For example, if the sponsor receiving any type of advertising, event tickets, booth space, or access to conference registrant information, then we may have UBIT implications.</t>
  </si>
  <si>
    <t xml:space="preserve">• Does the activity include the sale of food/catering services to the general public that are not related to the University's exempt purposes? For example, catering services for weddings or unrelated conferences. If so, we may have UBIT implications. </t>
  </si>
  <si>
    <t>UAFR Comments:</t>
  </si>
  <si>
    <t>UAFR Processor:</t>
  </si>
  <si>
    <t>UAFR Reviewer:</t>
  </si>
  <si>
    <t>Grant Code - FZAGRNT</t>
  </si>
  <si>
    <t>Grant Code</t>
  </si>
  <si>
    <t>Chart of Accounts</t>
  </si>
  <si>
    <t/>
  </si>
  <si>
    <t>Responsible Organization</t>
  </si>
  <si>
    <t>Grant Title</t>
  </si>
  <si>
    <t>Project Start Date</t>
  </si>
  <si>
    <t>Program Code - FZMPROG</t>
  </si>
  <si>
    <t>Effective Date</t>
  </si>
  <si>
    <t>Predecessor Program</t>
  </si>
  <si>
    <t>Personnel Information</t>
  </si>
  <si>
    <t>Role</t>
  </si>
  <si>
    <t>Name</t>
  </si>
  <si>
    <t>Attributes</t>
  </si>
  <si>
    <t>Fund Code - FZMFUND</t>
  </si>
  <si>
    <t>Title</t>
  </si>
  <si>
    <t>Predecessor Code</t>
  </si>
  <si>
    <t>Bank Code</t>
  </si>
  <si>
    <t>Multiple Fund Balance Indicator</t>
  </si>
  <si>
    <t>Restriction Indicator</t>
  </si>
  <si>
    <t>Defaults:</t>
  </si>
  <si>
    <t>Organization Code</t>
  </si>
  <si>
    <t>Location Code</t>
  </si>
  <si>
    <t>Document Text (FOATEXT) - Long Title</t>
  </si>
  <si>
    <t>Attributes for Fund Type:</t>
  </si>
  <si>
    <t>Additional attributes for plant fund</t>
  </si>
  <si>
    <t>RETIREMENT</t>
  </si>
  <si>
    <t>Index Code - FTMACCI</t>
  </si>
  <si>
    <t>Account Index Title</t>
  </si>
  <si>
    <t>Accounting Distribution:</t>
  </si>
  <si>
    <t xml:space="preserve">Principal Investigator (PI) </t>
  </si>
  <si>
    <t>Permanently Restricted</t>
  </si>
  <si>
    <t>Temporarily Restricted</t>
  </si>
  <si>
    <t>Unrestricted</t>
  </si>
  <si>
    <t>N</t>
  </si>
  <si>
    <t>Y</t>
  </si>
  <si>
    <t>UA,CA,or SA</t>
  </si>
  <si>
    <t>UT,CT,or ST</t>
  </si>
  <si>
    <t xml:space="preserve"> UA,CA,or SA</t>
  </si>
  <si>
    <t>Medicare</t>
  </si>
  <si>
    <t>Retirement</t>
  </si>
  <si>
    <t>Termben</t>
  </si>
  <si>
    <t>Plant Fund:</t>
  </si>
  <si>
    <t>Fund Attributes:</t>
  </si>
  <si>
    <t>Purpose/Donor Intent:</t>
  </si>
  <si>
    <t>Program Attributes:</t>
  </si>
  <si>
    <t>Index Attributes:</t>
  </si>
  <si>
    <t>Advertising Sales Revenue</t>
  </si>
  <si>
    <t>Submitter:</t>
  </si>
  <si>
    <t>Override</t>
  </si>
  <si>
    <t>1000 - Instruction</t>
  </si>
  <si>
    <t>2000 - Auxiliary enterprises</t>
  </si>
  <si>
    <t xml:space="preserve">7000 - Endowment funds </t>
  </si>
  <si>
    <t xml:space="preserve">Fund? </t>
  </si>
  <si>
    <t xml:space="preserve">Program? </t>
  </si>
  <si>
    <t>Index?</t>
  </si>
  <si>
    <t>Administrative Allowance</t>
  </si>
  <si>
    <t>Ok - Proceed</t>
  </si>
  <si>
    <t>Stop – Needs Further Review</t>
  </si>
  <si>
    <t>See Next Question</t>
  </si>
  <si>
    <t>Ok - Sales Tax Team Notified</t>
  </si>
  <si>
    <t>Ok - UBIT Team Notified</t>
  </si>
  <si>
    <r>
      <rPr>
        <b/>
        <sz val="11"/>
        <color theme="1"/>
        <rFont val="Calibri"/>
        <family val="2"/>
      </rPr>
      <t>5.</t>
    </r>
    <r>
      <rPr>
        <sz val="11"/>
        <color theme="1"/>
        <rFont val="Calibri"/>
        <family val="2"/>
      </rPr>
      <t xml:space="preserve">  Assign the Financial Manager (FINMGR) and General Ledger Distribution Contact (GLDC) in the table below.  
</t>
    </r>
    <r>
      <rPr>
        <i/>
        <sz val="11"/>
        <color rgb="FFFF0000"/>
        <rFont val="Calibri"/>
        <family val="2"/>
      </rPr>
      <t xml:space="preserve">The blank rows are available for Principal Investigator (PI), Co-PI, or additional GLDC roles, if applicable. </t>
    </r>
  </si>
  <si>
    <r>
      <t>Other Account Code</t>
    </r>
    <r>
      <rPr>
        <b/>
        <sz val="11"/>
        <color rgb="FFFF0000"/>
        <rFont val="Calibri"/>
        <family val="2"/>
      </rPr>
      <t xml:space="preserve"> (enter below)</t>
    </r>
    <r>
      <rPr>
        <b/>
        <sz val="11"/>
        <color theme="1"/>
        <rFont val="Calibri"/>
        <family val="2"/>
      </rPr>
      <t>:</t>
    </r>
  </si>
  <si>
    <r>
      <t>Other Account Code Description</t>
    </r>
    <r>
      <rPr>
        <b/>
        <sz val="11"/>
        <color rgb="FFFF0000"/>
        <rFont val="Calibri"/>
        <family val="2"/>
      </rPr>
      <t xml:space="preserve"> (enter below)</t>
    </r>
    <r>
      <rPr>
        <b/>
        <sz val="11"/>
        <color theme="1"/>
        <rFont val="Calibri"/>
        <family val="2"/>
      </rPr>
      <t>:</t>
    </r>
  </si>
  <si>
    <r>
      <t xml:space="preserve">Other Account Code Amounts </t>
    </r>
    <r>
      <rPr>
        <b/>
        <sz val="11"/>
        <color rgb="FFFF0000"/>
        <rFont val="Calibri"/>
        <family val="2"/>
      </rPr>
      <t>(enter below)</t>
    </r>
    <r>
      <rPr>
        <b/>
        <sz val="11"/>
        <color theme="1"/>
        <rFont val="Calibri"/>
        <family val="2"/>
      </rPr>
      <t xml:space="preserve">: </t>
    </r>
  </si>
  <si>
    <r>
      <t>Other Account Code</t>
    </r>
    <r>
      <rPr>
        <b/>
        <sz val="11"/>
        <color rgb="FFFF0000"/>
        <rFont val="Calibri"/>
        <family val="2"/>
      </rPr>
      <t xml:space="preserve"> (enter below)</t>
    </r>
    <r>
      <rPr>
        <b/>
        <sz val="11"/>
        <color theme="1"/>
        <rFont val="Calibri"/>
        <family val="2"/>
      </rPr>
      <t xml:space="preserve">: </t>
    </r>
  </si>
  <si>
    <r>
      <t xml:space="preserve">Other Account Code Description </t>
    </r>
    <r>
      <rPr>
        <b/>
        <sz val="11"/>
        <color rgb="FFFF0000"/>
        <rFont val="Calibri"/>
        <family val="2"/>
      </rPr>
      <t>(enter below)</t>
    </r>
    <r>
      <rPr>
        <b/>
        <sz val="11"/>
        <color theme="1"/>
        <rFont val="Calibri"/>
        <family val="2"/>
      </rPr>
      <t xml:space="preserve">: </t>
    </r>
  </si>
  <si>
    <r>
      <t xml:space="preserve">• If the revenue is from a sponsorship, determine whether the sponsorship is qualified or non-qualified.  See </t>
    </r>
    <r>
      <rPr>
        <b/>
        <u/>
        <sz val="11"/>
        <color rgb="FF0000FF"/>
        <rFont val="Calibri"/>
        <family val="2"/>
      </rPr>
      <t>Section 11.13</t>
    </r>
    <r>
      <rPr>
        <sz val="11"/>
        <color theme="1"/>
        <rFont val="Calibri"/>
        <family val="2"/>
      </rPr>
      <t xml:space="preserve"> for further details, and note that if the external party is only receiving simple acknowledgments in return for their payment, then this most likely is a gift revenue, not SSF revenue.  For example, this happens often with conferences, where we have qualified sponsors who make a payment to us in return for being recognized as a sponsor of the conference.  These types of payments would be qualified sponsorships which would flow through the UI Foundation as a gift. </t>
    </r>
  </si>
  <si>
    <r>
      <t xml:space="preserve">• Note that any sale to another University of Illinois unit (including the sale of tangible goods) is </t>
    </r>
    <r>
      <rPr>
        <b/>
        <sz val="11"/>
        <color theme="1"/>
        <rFont val="Calibri"/>
        <family val="2"/>
      </rPr>
      <t>not</t>
    </r>
    <r>
      <rPr>
        <sz val="11"/>
        <color theme="1"/>
        <rFont val="Calibri"/>
        <family val="2"/>
      </rPr>
      <t xml:space="preserve"> required to be reported on the sales tax form. </t>
    </r>
  </si>
  <si>
    <r>
      <t>• See the</t>
    </r>
    <r>
      <rPr>
        <b/>
        <sz val="11"/>
        <color theme="1"/>
        <rFont val="Calibri"/>
        <family val="2"/>
      </rPr>
      <t xml:space="preserve"> </t>
    </r>
    <r>
      <rPr>
        <b/>
        <u/>
        <sz val="11"/>
        <color rgb="FF0000FF"/>
        <rFont val="Calibri"/>
        <family val="2"/>
      </rPr>
      <t>University Credit and Retail Sales</t>
    </r>
    <r>
      <rPr>
        <sz val="11"/>
        <color theme="1"/>
        <rFont val="Calibri"/>
        <family val="2"/>
      </rPr>
      <t xml:space="preserve"> Act for further details. </t>
    </r>
  </si>
  <si>
    <t>Non-Employee Travel</t>
  </si>
  <si>
    <t>Start Date (MM/DD/YY):</t>
  </si>
  <si>
    <t xml:space="preserve">End Date (MM/DD/YY): </t>
  </si>
  <si>
    <t>Year 2: 
July 1 through 
June 30</t>
  </si>
  <si>
    <t>Year 1: 
Activity Start Date through June 30</t>
  </si>
  <si>
    <t>Year 3: 
July 1 through 
June 30</t>
  </si>
  <si>
    <t xml:space="preserve">• Does the activity seem to be unrelated to our exempt purposes of research, instruction, public service, healthcare, or economic development?  For example, if the University provides catering services to an external event (such as a wedding) or if we make retail sales to the general public, these types of activities may be unrelated to the University's exempt mission. </t>
  </si>
  <si>
    <t>Dept. Head Name:</t>
  </si>
  <si>
    <t>Non-Capitalized Equipment</t>
  </si>
  <si>
    <t>Insurance</t>
  </si>
  <si>
    <t>Advertising</t>
  </si>
  <si>
    <t>Membership Dues</t>
  </si>
  <si>
    <t>Operations and Maintenance Services</t>
  </si>
  <si>
    <t>Honoraria</t>
  </si>
  <si>
    <t>Consulting Services</t>
  </si>
  <si>
    <t>University Endowment Income (4J)</t>
  </si>
  <si>
    <t>Loan (5A, 5D, 5G)</t>
  </si>
  <si>
    <t>Plant (8A, 8C, 8E, 8G, 8J, 8K, 8L, 8N, 8P, 8Q, 8S, 8Z)</t>
  </si>
  <si>
    <t xml:space="preserve">University Endowment (6A, 6D, 6G, 6J, 6M, 6P) </t>
  </si>
  <si>
    <t>Trust – Other Restricted (4N)</t>
  </si>
  <si>
    <t>Nursing Service Plan (4W)</t>
  </si>
  <si>
    <t>Dental Service Plan (4U)</t>
  </si>
  <si>
    <t>Medical Service Plan (4S)</t>
  </si>
  <si>
    <t>Occupational Health Service Plan (4T)</t>
  </si>
  <si>
    <t>University Endowment Farm Operations (4K)</t>
  </si>
  <si>
    <t>Self-Supporting (3E, 3J, 3M, 3Q)</t>
  </si>
  <si>
    <t>Student Deposits and Other (2N)</t>
  </si>
  <si>
    <t>Self Insurance Program (2P)</t>
  </si>
  <si>
    <t>Educational and Admin Allowance (2A)</t>
  </si>
  <si>
    <t>Gift (4M, 2G)</t>
  </si>
  <si>
    <t xml:space="preserve"> Fringe Benefit Costs</t>
  </si>
  <si>
    <t>Submitted By:</t>
  </si>
  <si>
    <t>1099 - Instruction - Unallowable for F&amp;A</t>
  </si>
  <si>
    <t>1180 - Research - Research Board Sponsored</t>
  </si>
  <si>
    <t>1199 - Research - Unallowable for F&amp;A</t>
  </si>
  <si>
    <t>1200 - Public Service</t>
  </si>
  <si>
    <t>1299 - Public Service - Unallowable for F&amp;A</t>
  </si>
  <si>
    <t>1300 - Academic Support</t>
  </si>
  <si>
    <t>1399 - Academic Support - Unallowable for F&amp;A</t>
  </si>
  <si>
    <t>1400 - Student Services</t>
  </si>
  <si>
    <t>1499 - Student Services - Unallowable for F&amp;A</t>
  </si>
  <si>
    <t>1500 - Institutional Support</t>
  </si>
  <si>
    <t>1599 - Institutional Support - Unallowable for F&amp;A</t>
  </si>
  <si>
    <t>1600 - Operation and Maintenance of Plant</t>
  </si>
  <si>
    <t>1699 - OperMainPlant - Unallowable for F&amp;A</t>
  </si>
  <si>
    <t>4000 - Independent Operations</t>
  </si>
  <si>
    <t>5000 - Stores and Services</t>
  </si>
  <si>
    <t>6000 - Loan Funds</t>
  </si>
  <si>
    <t>8000 - Plant Funds</t>
  </si>
  <si>
    <t>ICRBUDG</t>
  </si>
  <si>
    <t>1 - UIUC</t>
  </si>
  <si>
    <t xml:space="preserve">2 - UIC </t>
  </si>
  <si>
    <t>4 - UIS</t>
  </si>
  <si>
    <t>9 - System Offices</t>
  </si>
  <si>
    <t>Stop - Contact your university grants office for further guidance on how to proceed.</t>
  </si>
  <si>
    <t>Stop - Contact your university contracts office for further guidance on how to proceed.</t>
  </si>
  <si>
    <t>Both</t>
  </si>
  <si>
    <t xml:space="preserve">1H - State Approp-Presidential Library </t>
  </si>
  <si>
    <t>1J - State Approp-Tobacco Settlement Rec</t>
  </si>
  <si>
    <t>1P - PY State Approp-St Col &amp; Univ Trust</t>
  </si>
  <si>
    <t>1Q - PY State Approp-Five Prevention Fnd</t>
  </si>
  <si>
    <t>1R - PY State Approp-Presidential Libry</t>
  </si>
  <si>
    <t>1S - PY State Approp-Tobacco Settlemnt Rec</t>
  </si>
  <si>
    <t>1X - State Approp-State Capital Approp</t>
  </si>
  <si>
    <t>1Z - University Income Fund Receipts</t>
  </si>
  <si>
    <t>2A - Educational and Admin Allowances</t>
  </si>
  <si>
    <t>2C - Institutional Costs Recovered</t>
  </si>
  <si>
    <t>2E - Patents Copyrights and Royalties</t>
  </si>
  <si>
    <t>2G - Private Gifts-Unrestricted</t>
  </si>
  <si>
    <t>2J - Consolidated Group Investments</t>
  </si>
  <si>
    <t>2L - Unrestricted Receivables/Payables</t>
  </si>
  <si>
    <t>2N - Student Deposits and Other</t>
  </si>
  <si>
    <t>2P - Self Insurance Programs</t>
  </si>
  <si>
    <t>2R - Termination/Sick Leave Benefits</t>
  </si>
  <si>
    <t>3A - Suspense and System Clearing</t>
  </si>
  <si>
    <t>3E - Service and Storeroom Activities</t>
  </si>
  <si>
    <t>3J - Aux Enterprises Not Under Indenture</t>
  </si>
  <si>
    <t>3M - Aux Enterprises Under Indenture</t>
  </si>
  <si>
    <t>3Q - Departmental Activities</t>
  </si>
  <si>
    <t>4J - Trust-Endowment Income</t>
  </si>
  <si>
    <t>4K - Trust-Endowment Farm Operations</t>
  </si>
  <si>
    <t>4M - Trust-Private Gifts</t>
  </si>
  <si>
    <t>4N - Trust-Other Restricted</t>
  </si>
  <si>
    <t>4S - Trust-Medical Service Plan</t>
  </si>
  <si>
    <t>4T - Trust-Occupational Health Serv Plan</t>
  </si>
  <si>
    <t>4U - Trust-Dental Service Plan</t>
  </si>
  <si>
    <t>4W - Trust-Nursing Services Plan</t>
  </si>
  <si>
    <t>4Z - Restricted Receivables/Payables</t>
  </si>
  <si>
    <t>5A - Loan Funds-University</t>
  </si>
  <si>
    <t xml:space="preserve">5D - Loan Funds-Federal </t>
  </si>
  <si>
    <t>5G - Loan Funds-Matching Federal Funds</t>
  </si>
  <si>
    <t>6D - Endowments-US Land Grant 1862</t>
  </si>
  <si>
    <t>6G - Endowments-True/In Perpetuity</t>
  </si>
  <si>
    <t>6J - Endowments-Quasi</t>
  </si>
  <si>
    <t>6M - Endowments-Term/Living Trust</t>
  </si>
  <si>
    <t>6P - Endowments-Beneficial Int In Trust</t>
  </si>
  <si>
    <t>8A - Unexpended Plant-Unrestricted</t>
  </si>
  <si>
    <t>8C - Unexpended Plant-Restricted</t>
  </si>
  <si>
    <t>8E - Unexpended Plant-Internal Financing</t>
  </si>
  <si>
    <t>8G - Unexpended Plant-Bonded</t>
  </si>
  <si>
    <t>8J - Unexpended Plant-COP Acq Funds</t>
  </si>
  <si>
    <t>8K - Unexpended Plant-Other Financing</t>
  </si>
  <si>
    <t>8L - Unexpended Plant-Cap Dev Fund</t>
  </si>
  <si>
    <t>8N - Renewal and Replacement-Unrestricted</t>
  </si>
  <si>
    <t>8P - Renewal and Replacement- Restricted</t>
  </si>
  <si>
    <t>8Q - Debt Service</t>
  </si>
  <si>
    <t>8S - Debt Service-COP</t>
  </si>
  <si>
    <t>8Z - Investment in Plant</t>
  </si>
  <si>
    <t>Drop-Down Menu List Options for the "FPI Code Request" Tab:</t>
  </si>
  <si>
    <t>Generic Drop-Down Menu List Options:</t>
  </si>
  <si>
    <t>Drop-Down Menu List Options for the "SSF Supplemental Info" Tab:</t>
  </si>
  <si>
    <t>Drop-Down Menu List Options for the "Data Entry" Tab:</t>
  </si>
  <si>
    <t>Drop-Down Menu List Options for the "SSF Checklist" and "Agency Checklist" Tabs:</t>
  </si>
  <si>
    <r>
      <rPr>
        <b/>
        <sz val="11"/>
        <color theme="1"/>
        <rFont val="Calibri"/>
        <family val="2"/>
      </rPr>
      <t>2.</t>
    </r>
    <r>
      <rPr>
        <sz val="11"/>
        <color theme="1"/>
        <rFont val="Calibri"/>
        <family val="2"/>
      </rPr>
      <t xml:space="preserve">  Select the applicable physical location from the drop-down menu. </t>
    </r>
  </si>
  <si>
    <r>
      <rPr>
        <b/>
        <sz val="11"/>
        <rFont val="Calibri"/>
        <family val="2"/>
      </rPr>
      <t xml:space="preserve">4. </t>
    </r>
    <r>
      <rPr>
        <sz val="11"/>
        <rFont val="Calibri"/>
        <family val="2"/>
      </rPr>
      <t xml:space="preserve"> Which of the following Banner segment codes do you need established? </t>
    </r>
    <r>
      <rPr>
        <sz val="11"/>
        <color rgb="FFFF0000"/>
        <rFont val="Calibri"/>
        <family val="2"/>
      </rPr>
      <t xml:space="preserve"> 
     </t>
    </r>
    <r>
      <rPr>
        <i/>
        <sz val="11"/>
        <color rgb="FFFF0000"/>
        <rFont val="Calibri"/>
        <family val="2"/>
      </rPr>
      <t xml:space="preserve"> 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in each of the following boxes.</t>
    </r>
    <r>
      <rPr>
        <sz val="11"/>
        <color rgb="FFFF0000"/>
        <rFont val="Calibri"/>
        <family val="2"/>
      </rPr>
      <t xml:space="preserve"> </t>
    </r>
  </si>
  <si>
    <r>
      <t xml:space="preserve">If you are selling both goods and services, then select </t>
    </r>
    <r>
      <rPr>
        <b/>
        <i/>
        <sz val="11"/>
        <color rgb="FFFF0000"/>
        <rFont val="Calibri"/>
        <family val="2"/>
      </rPr>
      <t>"Yes"</t>
    </r>
    <r>
      <rPr>
        <i/>
        <sz val="11"/>
        <color rgb="FFFF0000"/>
        <rFont val="Calibri"/>
        <family val="2"/>
      </rPr>
      <t xml:space="preserve"> in both boxes and complete each of the applicable tables below.</t>
    </r>
  </si>
  <si>
    <r>
      <t xml:space="preserve">If end date is not known, type </t>
    </r>
    <r>
      <rPr>
        <b/>
        <i/>
        <sz val="11"/>
        <color rgb="FFFF0000"/>
        <rFont val="Calibri"/>
        <family val="2"/>
      </rPr>
      <t>"N/A"</t>
    </r>
  </si>
  <si>
    <r>
      <t xml:space="preserve">Select </t>
    </r>
    <r>
      <rPr>
        <b/>
        <i/>
        <sz val="11"/>
        <color rgb="FFFF0000"/>
        <rFont val="Calibri"/>
        <family val="2"/>
        <scheme val="minor"/>
      </rPr>
      <t>"Yes"</t>
    </r>
    <r>
      <rPr>
        <i/>
        <sz val="11"/>
        <color rgb="FFFF0000"/>
        <rFont val="Calibri"/>
        <family val="2"/>
        <scheme val="minor"/>
      </rPr>
      <t xml:space="preserve"> or </t>
    </r>
    <r>
      <rPr>
        <b/>
        <i/>
        <sz val="11"/>
        <color rgb="FFFF0000"/>
        <rFont val="Calibri"/>
        <family val="2"/>
        <scheme val="minor"/>
      </rPr>
      <t>"No"</t>
    </r>
    <r>
      <rPr>
        <i/>
        <sz val="11"/>
        <color rgb="FFFF0000"/>
        <rFont val="Calibri"/>
        <family val="2"/>
        <scheme val="minor"/>
      </rPr>
      <t xml:space="preserve"> from the drop-down menu.</t>
    </r>
  </si>
  <si>
    <t>DIRI</t>
  </si>
  <si>
    <t>• If salary charges are NOT included, has the unit indicated where these charges will post in Supplemental Question #5?</t>
  </si>
  <si>
    <t>• In summary, this act prohibits the University from operating any type of retail operation selling general merchandise, etc. which could be seen as being in competition with private businesses or competitors within the local community. Some exceptions apply.</t>
  </si>
  <si>
    <t>• Does the activity include any type of revenue from rental income? If so, are additional services provided?  Examples include A/V, technical, or security services, catering, room set up/ tear down, non-routine cleaning, event planning, provided to an external party. If the SSF activity includes rental income with any of these services, then we may have UBIT implications.</t>
  </si>
  <si>
    <r>
      <rPr>
        <b/>
        <i/>
        <sz val="11"/>
        <color rgb="FFFF0000"/>
        <rFont val="Calibri"/>
        <family val="2"/>
      </rPr>
      <t xml:space="preserve">Qualified sponsorships </t>
    </r>
    <r>
      <rPr>
        <i/>
        <sz val="11"/>
        <color rgb="FFFF0000"/>
        <rFont val="Calibri"/>
        <family val="2"/>
      </rPr>
      <t xml:space="preserve">typically have charitable intent and are paid by an external party engaged in a trade or business where there is no substantial benefit received (other than acknowledgements). Qualified sponsorships should be processed as gifts through the University of Illinois Foundation.  </t>
    </r>
  </si>
  <si>
    <t>Patents, Copyrights, and Royalties (2E)</t>
  </si>
  <si>
    <t>Self-Supporting Fund (SSF) Supplemental Information</t>
  </si>
  <si>
    <t>Event and Site Admission Fees</t>
  </si>
  <si>
    <t xml:space="preserve"> Professional and Artistic Services</t>
  </si>
  <si>
    <t>Computer Software</t>
  </si>
  <si>
    <t>II.  REQUEST A NEW FUND CODE</t>
  </si>
  <si>
    <t>III.  REQUEST A NEW PROGRAM CODE</t>
  </si>
  <si>
    <t>IV.  REQUEST A NEW INDEX CODE</t>
  </si>
  <si>
    <t>Benefits Assessed:</t>
  </si>
  <si>
    <t>10 - UIUC</t>
  </si>
  <si>
    <t>20 - UIC</t>
  </si>
  <si>
    <t>22 - UIC DSCC</t>
  </si>
  <si>
    <t>24 - UIC Peoria</t>
  </si>
  <si>
    <t>26 - UIC Rockford</t>
  </si>
  <si>
    <t>40 - UIS</t>
  </si>
  <si>
    <t>Chart:</t>
  </si>
  <si>
    <r>
      <t xml:space="preserve">SUMMARY INFORMATION - </t>
    </r>
    <r>
      <rPr>
        <b/>
        <sz val="11"/>
        <color rgb="FFFF0000"/>
        <rFont val="Calibri"/>
        <family val="2"/>
      </rPr>
      <t>UAFR USE ONLY</t>
    </r>
  </si>
  <si>
    <r>
      <t xml:space="preserve">• See </t>
    </r>
    <r>
      <rPr>
        <b/>
        <u/>
        <sz val="11"/>
        <color rgb="FF0000FF"/>
        <rFont val="Calibri"/>
        <family val="2"/>
      </rPr>
      <t>Section 18.13</t>
    </r>
    <r>
      <rPr>
        <sz val="11"/>
        <color theme="1"/>
        <rFont val="Calibri"/>
        <family val="2"/>
      </rPr>
      <t xml:space="preserve"> of policy for further details. </t>
    </r>
  </si>
  <si>
    <r>
      <t xml:space="preserve">• See </t>
    </r>
    <r>
      <rPr>
        <b/>
        <u/>
        <sz val="11"/>
        <color rgb="FF0000FF"/>
        <rFont val="Calibri"/>
        <family val="2"/>
      </rPr>
      <t>Section 11.2</t>
    </r>
    <r>
      <rPr>
        <sz val="11"/>
        <color theme="1"/>
        <rFont val="Calibri"/>
        <family val="2"/>
      </rPr>
      <t xml:space="preserve"> of policy for the official definition of a gift to help determine whether the payment in question is actually gift revenue.  For example, if the payer is receiving no bargained-for-benefit and requires nothing in exchange beyond an assurance that the intent of the contribution will be honored, then it is probably gift revenue. Any benefit received by the donor in conjunction with their gift would be classified as a non-gift revenue, and cannot exceed the value of the donation.  </t>
    </r>
  </si>
  <si>
    <r>
      <t xml:space="preserve">• Are we performing any type of technical testing services to earn this revenue?  If so, and if this is a Chart 1 Fund Request, then see </t>
    </r>
    <r>
      <rPr>
        <b/>
        <u/>
        <sz val="11"/>
        <color rgb="FF0000FF"/>
        <rFont val="Calibri"/>
        <family val="2"/>
      </rPr>
      <t>Section 16.4.2</t>
    </r>
    <r>
      <rPr>
        <sz val="11"/>
        <color theme="1"/>
        <rFont val="Calibri"/>
        <family val="2"/>
      </rPr>
      <t xml:space="preserve"> of policy for further guidance.  </t>
    </r>
  </si>
  <si>
    <r>
      <t xml:space="preserve">• See </t>
    </r>
    <r>
      <rPr>
        <b/>
        <u/>
        <sz val="11"/>
        <color rgb="FF0000FF"/>
        <rFont val="Calibri"/>
        <family val="2"/>
      </rPr>
      <t xml:space="preserve">Section 18.6 </t>
    </r>
    <r>
      <rPr>
        <sz val="11"/>
        <color theme="1"/>
        <rFont val="Calibri"/>
        <family val="2"/>
      </rPr>
      <t>of policy for further details.</t>
    </r>
  </si>
  <si>
    <t>Other (UAFR Use Only)</t>
  </si>
  <si>
    <t xml:space="preserve">A - All Charts (UAFR Use Only) </t>
  </si>
  <si>
    <t xml:space="preserve">Yes/No? </t>
  </si>
  <si>
    <t>Six-Digit Organization Code</t>
  </si>
  <si>
    <t xml:space="preserve"> Consumable Supplies</t>
  </si>
  <si>
    <t>Credit Card Processing Fees</t>
  </si>
  <si>
    <t>Rentals</t>
  </si>
  <si>
    <t>Mail and Commercial Carrier Services</t>
  </si>
  <si>
    <t>Capitalized Equipment</t>
  </si>
  <si>
    <t>Sales Refunds</t>
  </si>
  <si>
    <t>Interfund Transfers</t>
  </si>
  <si>
    <t>Intrafund Transfers</t>
  </si>
  <si>
    <t>301nnn</t>
  </si>
  <si>
    <t>3041nn</t>
  </si>
  <si>
    <t>3042nn</t>
  </si>
  <si>
    <t>3044nn</t>
  </si>
  <si>
    <t>3045nn</t>
  </si>
  <si>
    <t>3046nn</t>
  </si>
  <si>
    <t>3048nn</t>
  </si>
  <si>
    <t>30490n</t>
  </si>
  <si>
    <t>30495n</t>
  </si>
  <si>
    <t>3051nn</t>
  </si>
  <si>
    <t>3052nn</t>
  </si>
  <si>
    <t>3053nn</t>
  </si>
  <si>
    <t>30541n</t>
  </si>
  <si>
    <t>30542n</t>
  </si>
  <si>
    <t>3071nn-3076nn</t>
  </si>
  <si>
    <t>30780n</t>
  </si>
  <si>
    <t>30782n</t>
  </si>
  <si>
    <t>30790n</t>
  </si>
  <si>
    <t>30792n</t>
  </si>
  <si>
    <t>3085nn</t>
  </si>
  <si>
    <t>210nnn-218nnn</t>
  </si>
  <si>
    <t>219nnn</t>
  </si>
  <si>
    <t>121nnn - 124nnn</t>
  </si>
  <si>
    <t>126nnn - 127nnn</t>
  </si>
  <si>
    <t>129nnn</t>
  </si>
  <si>
    <t>130nnn - 134nnn</t>
  </si>
  <si>
    <t>1413nn</t>
  </si>
  <si>
    <t>1414nn</t>
  </si>
  <si>
    <t>1415nn</t>
  </si>
  <si>
    <t>1417nn</t>
  </si>
  <si>
    <t>1419nn</t>
  </si>
  <si>
    <t>1421nn</t>
  </si>
  <si>
    <t>14250n</t>
  </si>
  <si>
    <t>14255n</t>
  </si>
  <si>
    <t>1429nn</t>
  </si>
  <si>
    <t>143nnn</t>
  </si>
  <si>
    <t>144nnn</t>
  </si>
  <si>
    <t>145nnn</t>
  </si>
  <si>
    <t>146nnn</t>
  </si>
  <si>
    <t>147nnn - 148nnn</t>
  </si>
  <si>
    <t>150nnn - 152nnn</t>
  </si>
  <si>
    <t>1538nn</t>
  </si>
  <si>
    <t>1539nn</t>
  </si>
  <si>
    <t>1541nn</t>
  </si>
  <si>
    <t>1542nn</t>
  </si>
  <si>
    <t>1549nn</t>
  </si>
  <si>
    <t>155nnn</t>
  </si>
  <si>
    <t>157nnn - 158nnn</t>
  </si>
  <si>
    <t xml:space="preserve">160nnn </t>
  </si>
  <si>
    <t>1871nn</t>
  </si>
  <si>
    <t>189nnn</t>
  </si>
  <si>
    <t>198nnn</t>
  </si>
  <si>
    <t>403nnn</t>
  </si>
  <si>
    <t>401nnn - 411nnn</t>
  </si>
  <si>
    <t>415nnn</t>
  </si>
  <si>
    <t>417nnn</t>
  </si>
  <si>
    <t>169nnn</t>
  </si>
  <si>
    <t>Business Meals - Vendor Payment</t>
  </si>
  <si>
    <t>Employee Travel</t>
  </si>
  <si>
    <t>Business Meals - Empl Reimb</t>
  </si>
  <si>
    <t>Catering Services - Vendor Payment</t>
  </si>
  <si>
    <t>Contractual Service Not Elsewhere Classified</t>
  </si>
  <si>
    <t>Custodial (9D)</t>
  </si>
  <si>
    <t>9000 - Custodial</t>
  </si>
  <si>
    <t>9A - Custodial-Payroll, Tax, Fin Aid, Clrg</t>
  </si>
  <si>
    <t>9G - Custodial-RSO, COF, &amp; RO</t>
  </si>
  <si>
    <t>9D - Custodial-Fiscal Custodian for External</t>
  </si>
  <si>
    <t>Consider the following, and consult the custodial funds team for additional guidance if needed:</t>
  </si>
  <si>
    <r>
      <t xml:space="preserve">• See </t>
    </r>
    <r>
      <rPr>
        <b/>
        <u/>
        <sz val="11"/>
        <color rgb="FF0000FF"/>
        <rFont val="Calibri"/>
        <family val="2"/>
      </rPr>
      <t>"Determine the Need for an Custodial Fund" in Section 2</t>
    </r>
    <r>
      <rPr>
        <sz val="11"/>
        <color theme="1"/>
        <rFont val="Calibri"/>
        <family val="2"/>
      </rPr>
      <t xml:space="preserve"> of policy for further guidance. </t>
    </r>
  </si>
  <si>
    <t>Custodial Fund Agreement</t>
  </si>
  <si>
    <t>Custodial - RSO, COF, &amp; RO (9G)</t>
  </si>
  <si>
    <t>OK - Answer Questions 8a, 8b, and 8c</t>
  </si>
  <si>
    <t xml:space="preserve">     Organization code:</t>
  </si>
  <si>
    <t xml:space="preserve">     Location code:</t>
  </si>
  <si>
    <t xml:space="preserve">     Activity code:</t>
  </si>
  <si>
    <r>
      <rPr>
        <b/>
        <sz val="11"/>
        <color theme="1"/>
        <rFont val="Calibri"/>
        <family val="2"/>
      </rPr>
      <t>1.</t>
    </r>
    <r>
      <rPr>
        <sz val="11"/>
        <color theme="1"/>
        <rFont val="Calibri"/>
        <family val="2"/>
      </rPr>
      <t xml:space="preserve">  Suggested alpha/numeric Index code (limited to 3 characters):</t>
    </r>
  </si>
  <si>
    <t xml:space="preserve">If an Index code is requested and this field is left blank, UAFR will select the next available number in the sequence. </t>
  </si>
  <si>
    <t>Activity Code</t>
  </si>
  <si>
    <t>Organization</t>
  </si>
  <si>
    <t>Activity</t>
  </si>
  <si>
    <t>Location</t>
  </si>
  <si>
    <r>
      <rPr>
        <b/>
        <sz val="11"/>
        <color theme="1"/>
        <rFont val="Calibri"/>
        <family val="2"/>
      </rPr>
      <t xml:space="preserve">6. </t>
    </r>
    <r>
      <rPr>
        <sz val="11"/>
        <color theme="1"/>
        <rFont val="Calibri"/>
        <family val="2"/>
      </rPr>
      <t xml:space="preserve"> Provide a detailed description of the funding source for this requested code. Examples include budget allocations, budget transfers, fund transfers, sales revenue etc.  If funding will be provided from another C-FOP via a budget transfer or funds transfer, please provide the full C-FOAP of the funding source. </t>
    </r>
  </si>
  <si>
    <r>
      <t xml:space="preserve">5. </t>
    </r>
    <r>
      <rPr>
        <sz val="11"/>
        <color theme="1"/>
        <rFont val="Calibri"/>
        <family val="2"/>
      </rPr>
      <t>Describe the reason you are requesting this new code along with a detailed explanation of the types of revenue, expense, transfer, and/or budget activity which will be taking place within this requested code.</t>
    </r>
  </si>
  <si>
    <r>
      <rPr>
        <b/>
        <sz val="11"/>
        <color theme="1"/>
        <rFont val="Calibri"/>
        <family val="2"/>
      </rPr>
      <t>6.</t>
    </r>
    <r>
      <rPr>
        <sz val="11"/>
        <color theme="1"/>
        <rFont val="Calibri"/>
        <family val="2"/>
      </rPr>
      <t xml:space="preserve">  Assign the Financial Manager (FINMGR) and General Ledger Distribution Contact (GLDC) in the table below.  
</t>
    </r>
    <r>
      <rPr>
        <i/>
        <sz val="11"/>
        <color rgb="FFFF0000"/>
        <rFont val="Calibri"/>
        <family val="2"/>
      </rPr>
      <t xml:space="preserve">The blank rows are available for Principal Investigator (PI), Co-PI, or additional GLDC roles, if applicable. </t>
    </r>
  </si>
  <si>
    <t xml:space="preserve">Ensure your title provides an accurate description of the activity taking place within this Program code. </t>
  </si>
  <si>
    <r>
      <rPr>
        <b/>
        <sz val="11"/>
        <color theme="1"/>
        <rFont val="Calibri"/>
        <family val="2"/>
      </rPr>
      <t>2</t>
    </r>
    <r>
      <rPr>
        <sz val="11"/>
        <color theme="1"/>
        <rFont val="Calibri"/>
        <family val="2"/>
      </rPr>
      <t xml:space="preserve">.  Does the response provided for Section I, Question #6 provide a clear description of the funding source? Is the description sufficient for anyone (such as an auditor) who may ask for details on the funding source? </t>
    </r>
    <r>
      <rPr>
        <i/>
        <sz val="11"/>
        <color rgb="FFFF0000"/>
        <rFont val="Calibri"/>
        <family val="2"/>
      </rPr>
      <t xml:space="preserve">Choose response from the drop-down menu to the right.  </t>
    </r>
  </si>
  <si>
    <r>
      <rPr>
        <b/>
        <sz val="11"/>
        <color theme="1"/>
        <rFont val="Calibri"/>
        <family val="2"/>
      </rPr>
      <t>3</t>
    </r>
    <r>
      <rPr>
        <sz val="11"/>
        <color theme="1"/>
        <rFont val="Calibri"/>
        <family val="2"/>
      </rPr>
      <t xml:space="preserve">.  Does the response provided for Section I, Question #7 provide a clear explanation, along with examples, of the expenses the unit anticipates posting to this requested Program code? Is the description sufficient for anyone (such as an auditor) who may ask for details on the anticipated expenses? </t>
    </r>
    <r>
      <rPr>
        <i/>
        <sz val="11"/>
        <color rgb="FFFF0000"/>
        <rFont val="Calibri"/>
        <family val="2"/>
      </rPr>
      <t xml:space="preserve">Choose response from the drop-down menu to the right. </t>
    </r>
  </si>
  <si>
    <r>
      <rPr>
        <b/>
        <sz val="11"/>
        <color theme="1"/>
        <rFont val="Calibri"/>
        <family val="2"/>
      </rPr>
      <t>5.</t>
    </r>
    <r>
      <rPr>
        <sz val="11"/>
        <color theme="1"/>
        <rFont val="Calibri"/>
        <family val="2"/>
      </rPr>
      <t xml:space="preserve"> Is the Program code title descriptive and transparent for how the Program code will be used and which NACUBO function it relates to? For example, if the Program code is going to be used for research activities, is the term "Research" included in the title? </t>
    </r>
    <r>
      <rPr>
        <i/>
        <sz val="11"/>
        <color rgb="FFFF0000"/>
        <rFont val="Calibri"/>
        <family val="2"/>
      </rPr>
      <t xml:space="preserve"> Choose response from the drop-down menu to the right.</t>
    </r>
  </si>
  <si>
    <r>
      <rPr>
        <b/>
        <sz val="11"/>
        <color theme="1"/>
        <rFont val="Calibri"/>
        <family val="2"/>
      </rPr>
      <t>a</t>
    </r>
    <r>
      <rPr>
        <sz val="11"/>
        <color theme="1"/>
        <rFont val="Calibri"/>
        <family val="2"/>
      </rPr>
      <t>. Does the Program code title include the term "Fundraising"?</t>
    </r>
    <r>
      <rPr>
        <i/>
        <sz val="11"/>
        <color rgb="FFFF0000"/>
        <rFont val="Calibri"/>
        <family val="2"/>
      </rPr>
      <t xml:space="preserve"> Choose response from the drop-down menu to the right.</t>
    </r>
  </si>
  <si>
    <r>
      <rPr>
        <b/>
        <sz val="11"/>
        <color theme="1"/>
        <rFont val="Calibri"/>
        <family val="2"/>
      </rPr>
      <t>c</t>
    </r>
    <r>
      <rPr>
        <sz val="11"/>
        <color theme="1"/>
        <rFont val="Calibri"/>
        <family val="2"/>
      </rPr>
      <t xml:space="preserve">. Has the "UFR" (Unallowable Fundraising) A-21 code been properly assigned to the Program code on the Data Entry tab? </t>
    </r>
    <r>
      <rPr>
        <i/>
        <sz val="11"/>
        <color rgb="FFFF0000"/>
        <rFont val="Calibri"/>
        <family val="2"/>
      </rPr>
      <t>Choose response from the drop-down menu to the right.</t>
    </r>
  </si>
  <si>
    <r>
      <rPr>
        <b/>
        <sz val="11"/>
        <color theme="1"/>
        <rFont val="Calibri"/>
        <family val="2"/>
      </rPr>
      <t>2.</t>
    </r>
    <r>
      <rPr>
        <sz val="11"/>
        <color theme="1"/>
        <rFont val="Calibri"/>
        <family val="2"/>
      </rPr>
      <t xml:space="preserve">  Requested full title (without abbreviation): 
</t>
    </r>
  </si>
  <si>
    <r>
      <rPr>
        <b/>
        <sz val="11"/>
        <color theme="1"/>
        <rFont val="Calibri"/>
        <family val="2"/>
      </rPr>
      <t>3</t>
    </r>
    <r>
      <rPr>
        <sz val="11"/>
        <color theme="1"/>
        <rFont val="Calibri"/>
        <family val="2"/>
      </rPr>
      <t>.  Requested short title (limited to 31 characters):</t>
    </r>
  </si>
  <si>
    <r>
      <rPr>
        <b/>
        <sz val="11"/>
        <color theme="1"/>
        <rFont val="Calibri"/>
        <family val="2"/>
      </rPr>
      <t>2.</t>
    </r>
    <r>
      <rPr>
        <sz val="11"/>
        <color theme="1"/>
        <rFont val="Calibri"/>
        <family val="2"/>
      </rPr>
      <t xml:space="preserve">  Requested title (limited to 35 characters):</t>
    </r>
  </si>
  <si>
    <r>
      <rPr>
        <b/>
        <sz val="11"/>
        <color theme="1"/>
        <rFont val="Calibri"/>
        <family val="2"/>
      </rPr>
      <t>6</t>
    </r>
    <r>
      <rPr>
        <sz val="11"/>
        <color theme="1"/>
        <rFont val="Calibri"/>
        <family val="2"/>
      </rPr>
      <t xml:space="preserve">. Does the assigned NACUBO function properly classify the type of expenditure activity that will take place within this new Program code?  See the </t>
    </r>
    <r>
      <rPr>
        <u/>
        <sz val="11"/>
        <color rgb="FF0000FF"/>
        <rFont val="Calibri"/>
        <family val="2"/>
      </rPr>
      <t>Banner Program Codes &amp; NACUBO Functions</t>
    </r>
    <r>
      <rPr>
        <sz val="11"/>
        <color theme="1"/>
        <rFont val="Calibri"/>
        <family val="2"/>
      </rPr>
      <t xml:space="preserve"> for more information. </t>
    </r>
    <r>
      <rPr>
        <i/>
        <sz val="11"/>
        <color rgb="FFFF0000"/>
        <rFont val="Calibri"/>
        <family val="2"/>
      </rPr>
      <t xml:space="preserve"> Choose response from the drop-down menu to the right.</t>
    </r>
  </si>
  <si>
    <r>
      <rPr>
        <b/>
        <sz val="11"/>
        <color theme="1"/>
        <rFont val="Calibri"/>
        <family val="2"/>
      </rPr>
      <t>1.</t>
    </r>
    <r>
      <rPr>
        <sz val="11"/>
        <color theme="1"/>
        <rFont val="Calibri"/>
        <family val="2"/>
      </rPr>
      <t xml:space="preserve"> Would the revenue appear to be more appropriately accounted for in a Gift Fund? </t>
    </r>
    <r>
      <rPr>
        <i/>
        <sz val="11"/>
        <color rgb="FFFF0000"/>
        <rFont val="Calibri"/>
        <family val="2"/>
      </rPr>
      <t xml:space="preserve">Choose response  from the drop-down menu to the right. </t>
    </r>
  </si>
  <si>
    <t xml:space="preserve">Choose response from the drop-down menu to the right. </t>
  </si>
  <si>
    <r>
      <rPr>
        <b/>
        <sz val="11"/>
        <color theme="1"/>
        <rFont val="Calibri"/>
        <family val="2"/>
      </rPr>
      <t>5.</t>
    </r>
    <r>
      <rPr>
        <sz val="11"/>
        <color theme="1"/>
        <rFont val="Calibri"/>
        <family val="2"/>
      </rPr>
      <t xml:space="preserve"> Will the gifts received be for the University of Illinois, and not for any other individual or external group (such as an RSO/COF)? </t>
    </r>
    <r>
      <rPr>
        <i/>
        <sz val="11"/>
        <color rgb="FFFF0000"/>
        <rFont val="Calibri"/>
        <family val="2"/>
      </rPr>
      <t xml:space="preserve">Choose response from the drop-down menu to the right. </t>
    </r>
  </si>
  <si>
    <r>
      <rPr>
        <b/>
        <sz val="11"/>
        <color theme="1"/>
        <rFont val="Calibri"/>
        <family val="2"/>
      </rPr>
      <t>1</t>
    </r>
    <r>
      <rPr>
        <sz val="11"/>
        <color theme="1"/>
        <rFont val="Calibri"/>
        <family val="2"/>
      </rPr>
      <t xml:space="preserve">.  Does the response provided for Section I, Question #5 provide a clear description of the reason the unit is requesting the new Fund code? Is the description sufficient for anyone (such as an auditor) who may ask for details on the Fund code? </t>
    </r>
    <r>
      <rPr>
        <i/>
        <sz val="11"/>
        <color rgb="FFFF0000"/>
        <rFont val="Calibri"/>
        <family val="2"/>
      </rPr>
      <t xml:space="preserve">Choose response from the drop-down menu to the right. </t>
    </r>
  </si>
  <si>
    <r>
      <rPr>
        <b/>
        <sz val="11"/>
        <color theme="1"/>
        <rFont val="Calibri"/>
        <family val="2"/>
      </rPr>
      <t>3</t>
    </r>
    <r>
      <rPr>
        <sz val="11"/>
        <color theme="1"/>
        <rFont val="Calibri"/>
        <family val="2"/>
      </rPr>
      <t xml:space="preserve">.  Does the response provided for Section I, Question #7 provide a clear explanation, along with examples, of the expenses the unit anticipates posting to this requested Fund code? Is the description sufficient for anyone (such as an auditor) who may ask for details on the anticipated expenses? </t>
    </r>
    <r>
      <rPr>
        <i/>
        <sz val="11"/>
        <color rgb="FFFF0000"/>
        <rFont val="Calibri"/>
        <family val="2"/>
      </rPr>
      <t xml:space="preserve">Choose response from the drop-down menu to the right. </t>
    </r>
  </si>
  <si>
    <r>
      <rPr>
        <b/>
        <sz val="11"/>
        <color theme="1"/>
        <rFont val="Calibri"/>
        <family val="2"/>
      </rPr>
      <t>8</t>
    </r>
    <r>
      <rPr>
        <sz val="11"/>
        <color theme="1"/>
        <rFont val="Calibri"/>
        <family val="2"/>
      </rPr>
      <t xml:space="preserve">. Does the assigned NACUBO function properly classify the type of expenditure activity that will take place within this new Fund code?  See the </t>
    </r>
    <r>
      <rPr>
        <u/>
        <sz val="11"/>
        <color rgb="FF0000FF"/>
        <rFont val="Calibri"/>
        <family val="2"/>
      </rPr>
      <t>Banner Program Codes &amp; NACUBO Functions</t>
    </r>
    <r>
      <rPr>
        <sz val="11"/>
        <color theme="1"/>
        <rFont val="Calibri"/>
        <family val="2"/>
      </rPr>
      <t xml:space="preserve"> for more information.  </t>
    </r>
    <r>
      <rPr>
        <i/>
        <sz val="11"/>
        <color rgb="FFFF0000"/>
        <rFont val="Calibri"/>
        <family val="2"/>
      </rPr>
      <t>Choose response from the drop-down menu to the right.</t>
    </r>
  </si>
  <si>
    <r>
      <rPr>
        <b/>
        <sz val="11"/>
        <color theme="1"/>
        <rFont val="Calibri"/>
        <family val="2"/>
      </rPr>
      <t>a</t>
    </r>
    <r>
      <rPr>
        <sz val="11"/>
        <color theme="1"/>
        <rFont val="Calibri"/>
        <family val="2"/>
      </rPr>
      <t>. Does the Fund code title include the term "Fundraising"?</t>
    </r>
    <r>
      <rPr>
        <i/>
        <sz val="11"/>
        <color rgb="FFFF0000"/>
        <rFont val="Calibri"/>
        <family val="2"/>
      </rPr>
      <t xml:space="preserve"> Choose response from the drop-down menu to the right.</t>
    </r>
  </si>
  <si>
    <r>
      <rPr>
        <b/>
        <sz val="11"/>
        <color theme="1"/>
        <rFont val="Calibri"/>
        <family val="2"/>
      </rPr>
      <t>9.</t>
    </r>
    <r>
      <rPr>
        <sz val="11"/>
        <color theme="1"/>
        <rFont val="Calibri"/>
        <family val="2"/>
      </rPr>
      <t xml:space="preserve"> Will this Fund code be used for fundraising and development expenses as outlined in </t>
    </r>
    <r>
      <rPr>
        <u/>
        <sz val="11"/>
        <color rgb="FF0000FF"/>
        <rFont val="Calibri"/>
        <family val="2"/>
      </rPr>
      <t>Section 11.6</t>
    </r>
    <r>
      <rPr>
        <sz val="11"/>
        <color theme="1"/>
        <rFont val="Calibri"/>
        <family val="2"/>
      </rPr>
      <t xml:space="preserve"> of policy? If yes, answer Questions 9a, 9b, and 9c below. </t>
    </r>
    <r>
      <rPr>
        <i/>
        <sz val="11"/>
        <color rgb="FFFF0000"/>
        <rFont val="Calibri"/>
        <family val="2"/>
      </rPr>
      <t xml:space="preserve"> Choose response from the drop-down menu to the right.</t>
    </r>
  </si>
  <si>
    <r>
      <rPr>
        <b/>
        <sz val="11"/>
        <color theme="1"/>
        <rFont val="Calibri"/>
        <family val="2"/>
      </rPr>
      <t>b</t>
    </r>
    <r>
      <rPr>
        <sz val="11"/>
        <color theme="1"/>
        <rFont val="Calibri"/>
        <family val="2"/>
      </rPr>
      <t xml:space="preserve">. Does the Fund code's assigned NACUBO end in "99" (for example, 1399) to ensure proper exclusion from the Indirect Cost Study? </t>
    </r>
    <r>
      <rPr>
        <i/>
        <sz val="11"/>
        <color rgb="FFFF0000"/>
        <rFont val="Calibri"/>
        <family val="2"/>
      </rPr>
      <t>Choose response from the drop-down menu to the right.</t>
    </r>
  </si>
  <si>
    <r>
      <rPr>
        <b/>
        <sz val="11"/>
        <color theme="1"/>
        <rFont val="Calibri"/>
        <family val="2"/>
      </rPr>
      <t>c</t>
    </r>
    <r>
      <rPr>
        <sz val="11"/>
        <color theme="1"/>
        <rFont val="Calibri"/>
        <family val="2"/>
      </rPr>
      <t xml:space="preserve">. Has the "UFR" (Unallowable Fundraising) A-21 code been properly assigned to the Fund code on the Data Entry tab? </t>
    </r>
    <r>
      <rPr>
        <i/>
        <sz val="11"/>
        <color rgb="FFFF0000"/>
        <rFont val="Calibri"/>
        <family val="2"/>
      </rPr>
      <t>Choose response from the drop-down menu to the right.</t>
    </r>
  </si>
  <si>
    <r>
      <rPr>
        <b/>
        <sz val="11"/>
        <color theme="1"/>
        <rFont val="Calibri"/>
        <family val="2"/>
      </rPr>
      <t xml:space="preserve">10. </t>
    </r>
    <r>
      <rPr>
        <sz val="11"/>
        <color theme="1"/>
        <rFont val="Calibri"/>
        <family val="2"/>
      </rPr>
      <t xml:space="preserve">Do the donor intent objective codes assigned seem reasonable based on the donor intent of the Fund?  </t>
    </r>
    <r>
      <rPr>
        <i/>
        <sz val="11"/>
        <color rgb="FFFF0000"/>
        <rFont val="Calibri"/>
        <family val="2"/>
      </rPr>
      <t xml:space="preserve">Choose response from the drop-down menu to the right. </t>
    </r>
  </si>
  <si>
    <r>
      <rPr>
        <b/>
        <sz val="11"/>
        <color theme="1"/>
        <rFont val="Calibri"/>
        <family val="2"/>
      </rPr>
      <t>13.</t>
    </r>
    <r>
      <rPr>
        <sz val="11"/>
        <color theme="1"/>
        <rFont val="Calibri"/>
        <family val="2"/>
      </rPr>
      <t xml:space="preserve"> Is the appropriate DIRI code assigned to the Fund? For example, if the Fund is completely unrestricted to the college, department, or unit, the fund would be assigned a "U" restriction indicator. </t>
    </r>
    <r>
      <rPr>
        <i/>
        <sz val="11"/>
        <color rgb="FFFF0000"/>
        <rFont val="Calibri"/>
        <family val="2"/>
      </rPr>
      <t xml:space="preserve">Choose response from the drop-down menu to the right. </t>
    </r>
  </si>
  <si>
    <t xml:space="preserve">Ensure your title provides an accurate description of the activity taking place within this Fund. </t>
  </si>
  <si>
    <r>
      <rPr>
        <b/>
        <sz val="11"/>
        <color theme="1"/>
        <rFont val="Calibri"/>
        <family val="2"/>
      </rPr>
      <t>4</t>
    </r>
    <r>
      <rPr>
        <sz val="11"/>
        <color theme="1"/>
        <rFont val="Calibri"/>
        <family val="2"/>
      </rPr>
      <t xml:space="preserve">.  Are the Fund codes listed in Section III, Question #1 allowed to be used with a unique Program code?   Some Fund types cannot be used with unique Program codes. For example, Gift Funds must use generic Program codes and are not allowed to be used with a unique Program code. For further guidance, see </t>
    </r>
    <r>
      <rPr>
        <sz val="11"/>
        <rFont val="Calibri"/>
        <family val="2"/>
      </rPr>
      <t xml:space="preserve">Appendix 2 within </t>
    </r>
    <r>
      <rPr>
        <u/>
        <sz val="11"/>
        <color rgb="FF0000FF"/>
        <rFont val="Calibri"/>
        <family val="2"/>
      </rPr>
      <t>Banner Program Codes &amp; NACUBO Functions</t>
    </r>
    <r>
      <rPr>
        <sz val="11"/>
        <color theme="1"/>
        <rFont val="Calibri"/>
        <family val="2"/>
      </rPr>
      <t xml:space="preserve">. </t>
    </r>
    <r>
      <rPr>
        <i/>
        <sz val="11"/>
        <color rgb="FFFF0000"/>
        <rFont val="Calibri"/>
        <family val="2"/>
      </rPr>
      <t xml:space="preserve">Choose response from the drop-down menu to the right. </t>
    </r>
  </si>
  <si>
    <r>
      <rPr>
        <b/>
        <sz val="11"/>
        <color theme="1"/>
        <rFont val="Calibri"/>
        <family val="2"/>
      </rPr>
      <t xml:space="preserve">7. </t>
    </r>
    <r>
      <rPr>
        <sz val="11"/>
        <color theme="1"/>
        <rFont val="Calibri"/>
        <family val="2"/>
      </rPr>
      <t xml:space="preserve">Is the assigned NACUBO function allowed to be used with the Fund types listed in Section III, Question #1? For example, the 1000 NACUBO function </t>
    </r>
    <r>
      <rPr>
        <b/>
        <sz val="11"/>
        <color theme="1"/>
        <rFont val="Calibri"/>
        <family val="2"/>
      </rPr>
      <t>cannot</t>
    </r>
    <r>
      <rPr>
        <sz val="11"/>
        <color theme="1"/>
        <rFont val="Calibri"/>
        <family val="2"/>
      </rPr>
      <t xml:space="preserve"> be used with the ICR Fund (which is a 2C fund type). See the </t>
    </r>
    <r>
      <rPr>
        <u/>
        <sz val="11"/>
        <color rgb="FF0000FF"/>
        <rFont val="Calibri"/>
        <family val="2"/>
      </rPr>
      <t>NACUBO Functions &amp; Allowable Fund Type Combination Grid</t>
    </r>
    <r>
      <rPr>
        <sz val="11"/>
        <color theme="1"/>
        <rFont val="Calibri"/>
        <family val="2"/>
      </rPr>
      <t xml:space="preserve"> for more information.  </t>
    </r>
    <r>
      <rPr>
        <i/>
        <sz val="11"/>
        <color rgb="FFFF0000"/>
        <rFont val="Calibri"/>
        <family val="2"/>
      </rPr>
      <t>Choose response from the drop-down menu to the right.</t>
    </r>
  </si>
  <si>
    <r>
      <rPr>
        <b/>
        <sz val="11"/>
        <color theme="1"/>
        <rFont val="Calibri"/>
        <family val="2"/>
      </rPr>
      <t>8.</t>
    </r>
    <r>
      <rPr>
        <sz val="11"/>
        <color theme="1"/>
        <rFont val="Calibri"/>
        <family val="2"/>
      </rPr>
      <t xml:space="preserve"> Will this Program code be used for fundraising and development expenses as outlined in </t>
    </r>
    <r>
      <rPr>
        <u/>
        <sz val="11"/>
        <color rgb="FF0000FF"/>
        <rFont val="Calibri"/>
        <family val="2"/>
      </rPr>
      <t>Section 11.6</t>
    </r>
    <r>
      <rPr>
        <sz val="11"/>
        <color theme="1"/>
        <rFont val="Calibri"/>
        <family val="2"/>
      </rPr>
      <t xml:space="preserve"> of policy? If yes, answer Questions 8a, 8b, and 8c below. </t>
    </r>
    <r>
      <rPr>
        <i/>
        <sz val="11"/>
        <color rgb="FFFF0000"/>
        <rFont val="Calibri"/>
        <family val="2"/>
      </rPr>
      <t xml:space="preserve"> Choose response from the drop-down menu to the right.</t>
    </r>
  </si>
  <si>
    <r>
      <rPr>
        <b/>
        <sz val="11"/>
        <color theme="1"/>
        <rFont val="Calibri"/>
        <family val="2"/>
      </rPr>
      <t xml:space="preserve">9. </t>
    </r>
    <r>
      <rPr>
        <sz val="11"/>
        <color theme="1"/>
        <rFont val="Calibri"/>
        <family val="2"/>
      </rPr>
      <t xml:space="preserve">If the program code will be used to subsidize a 3E Service and Storeroom activity, does the Program code have the proper "SNS" (Stores and Services) A-21 code assigned on the Data Entry tab? For further details, see the "Subsidies" section within the </t>
    </r>
    <r>
      <rPr>
        <u/>
        <sz val="11"/>
        <color rgb="FF0000FF"/>
        <rFont val="Calibri"/>
        <family val="2"/>
      </rPr>
      <t>"Setting Rates"</t>
    </r>
    <r>
      <rPr>
        <sz val="11"/>
        <color theme="1"/>
        <rFont val="Calibri"/>
        <family val="2"/>
      </rPr>
      <t xml:space="preserve"> webpage of Section 22. </t>
    </r>
    <r>
      <rPr>
        <i/>
        <sz val="11"/>
        <color rgb="FFFF0000"/>
        <rFont val="Calibri"/>
        <family val="2"/>
      </rPr>
      <t xml:space="preserve">Choose response from the drop-down menu to the right. </t>
    </r>
  </si>
  <si>
    <r>
      <rPr>
        <b/>
        <sz val="11"/>
        <color theme="1"/>
        <rFont val="Calibri"/>
        <family val="2"/>
      </rPr>
      <t xml:space="preserve">2. </t>
    </r>
    <r>
      <rPr>
        <sz val="11"/>
        <color theme="1"/>
        <rFont val="Calibri"/>
        <family val="2"/>
      </rPr>
      <t xml:space="preserve"> Would the revenue appear to be more appropriately accounted for in a Grant Fund?  </t>
    </r>
    <r>
      <rPr>
        <i/>
        <sz val="11"/>
        <color rgb="FFFF0000"/>
        <rFont val="Calibri"/>
        <family val="2"/>
      </rPr>
      <t xml:space="preserve">Choose response from the drop-down menu to the right. </t>
    </r>
  </si>
  <si>
    <r>
      <t>• Is the revenue from conference registration fees related to a conference which is tied to a Grant Fund?  If so, this type of revenue needs to be recorded as program income in a Grant Fund (</t>
    </r>
    <r>
      <rPr>
        <u/>
        <sz val="11"/>
        <color theme="1"/>
        <rFont val="Calibri"/>
        <family val="2"/>
      </rPr>
      <t>not</t>
    </r>
    <r>
      <rPr>
        <sz val="11"/>
        <color theme="1"/>
        <rFont val="Calibri"/>
        <family val="2"/>
      </rPr>
      <t xml:space="preserve"> in a SSF). B53 See </t>
    </r>
    <r>
      <rPr>
        <b/>
        <u/>
        <sz val="11"/>
        <color rgb="FF0000FF"/>
        <rFont val="Calibri"/>
        <family val="2"/>
      </rPr>
      <t xml:space="preserve">Section 16, "Program Income" </t>
    </r>
    <r>
      <rPr>
        <sz val="11"/>
        <color theme="1"/>
        <rFont val="Calibri"/>
        <family val="2"/>
      </rPr>
      <t>of policy for further details.</t>
    </r>
  </si>
  <si>
    <t>• Is the revenue for bench fees or a visiting scholar? This is revenue that the University is receiving whenever an outside party comes to the University to conduct research under the supervision of a faculty mentor and/or with University materials and space. These types of activities should be reviewed by the applicable University grants office.   If the grants office determines that this activity should not be accounted for in a Grant Fund, a 3Q SSF would be needed.</t>
  </si>
  <si>
    <r>
      <t xml:space="preserve">• Is there a contract in place which appears to actually be a grant proposal?  See </t>
    </r>
    <r>
      <rPr>
        <b/>
        <u/>
        <sz val="11"/>
        <color rgb="FF0000FF"/>
        <rFont val="Calibri"/>
        <family val="2"/>
      </rPr>
      <t xml:space="preserve">Section 11.2 </t>
    </r>
    <r>
      <rPr>
        <sz val="11"/>
        <color theme="1"/>
        <rFont val="Calibri"/>
        <family val="2"/>
      </rPr>
      <t>which has further details on grant characteristics.  For example, grant proposals typically define a line of scholarly or scientific inquiry (i.e., a definite scope or objective) and typically has formal deliverables outlined (such as periodic progress reports, and/or performance objectives, and reporting requirements).  These grant proposals also commonly have defined terms regarding disposition of property upon conclusion of project, specified payment terms, and a set timeline for conducting the project.  If the contract in place has these characteristics, this may be a Grant Fund (</t>
    </r>
    <r>
      <rPr>
        <u/>
        <sz val="11"/>
        <color theme="1"/>
        <rFont val="Calibri"/>
        <family val="2"/>
      </rPr>
      <t>not</t>
    </r>
    <r>
      <rPr>
        <sz val="11"/>
        <color theme="1"/>
        <rFont val="Calibri"/>
        <family val="2"/>
      </rPr>
      <t xml:space="preserve"> a SSF).  Contact the applicable Grants office for further guidance in these situations.  </t>
    </r>
  </si>
  <si>
    <r>
      <t>• Is the payment coming from a governmental agency (e.g., federal, state, or local) or from a not-for-profit?  If so, this may need to be accounted for in a Grant Fund (</t>
    </r>
    <r>
      <rPr>
        <u/>
        <sz val="11"/>
        <color theme="1"/>
        <rFont val="Calibri"/>
        <family val="2"/>
      </rPr>
      <t>not</t>
    </r>
    <r>
      <rPr>
        <sz val="11"/>
        <color theme="1"/>
        <rFont val="Calibri"/>
        <family val="2"/>
      </rPr>
      <t xml:space="preserve"> a SSF).  Contact the applicable Grants office for further guidance.  </t>
    </r>
  </si>
  <si>
    <r>
      <t>• Does the activity involve any type of human subjects, animals, or radioactive materials?  If so, this may need to be accounted for in a Grant Fund (</t>
    </r>
    <r>
      <rPr>
        <u/>
        <sz val="11"/>
        <color theme="1"/>
        <rFont val="Calibri"/>
        <family val="2"/>
      </rPr>
      <t>not</t>
    </r>
    <r>
      <rPr>
        <sz val="11"/>
        <color theme="1"/>
        <rFont val="Calibri"/>
        <family val="2"/>
      </rPr>
      <t xml:space="preserve"> a SSF).  Contact the applicable Grants office for further guidance.  </t>
    </r>
  </si>
  <si>
    <r>
      <rPr>
        <b/>
        <sz val="11"/>
        <color theme="1"/>
        <rFont val="Calibri"/>
        <family val="2"/>
      </rPr>
      <t>3.</t>
    </r>
    <r>
      <rPr>
        <sz val="11"/>
        <color theme="1"/>
        <rFont val="Calibri"/>
        <family val="2"/>
      </rPr>
      <t xml:space="preserve">  Would the revenue appear to be more appropriately accounted for in a Custodial Fund? </t>
    </r>
    <r>
      <rPr>
        <i/>
        <sz val="11"/>
        <color rgb="FFFF0000"/>
        <rFont val="Calibri"/>
        <family val="2"/>
      </rPr>
      <t xml:space="preserve">Choose response from the drop-down menu to the right. </t>
    </r>
  </si>
  <si>
    <r>
      <t xml:space="preserve">• Will the money be owned by the University, and is the University at risk for any financial loss from the activity?  If so, then this is </t>
    </r>
    <r>
      <rPr>
        <u/>
        <sz val="11"/>
        <color theme="1"/>
        <rFont val="Calibri"/>
        <family val="2"/>
      </rPr>
      <t>not</t>
    </r>
    <r>
      <rPr>
        <sz val="11"/>
        <color theme="1"/>
        <rFont val="Calibri"/>
        <family val="2"/>
      </rPr>
      <t xml:space="preserve"> a Custodial Fund activity, as the University is typically not at risk for any type of loss on Custodial Fund activities (risk of loss lies with the external owner of the funds). </t>
    </r>
  </si>
  <si>
    <r>
      <t xml:space="preserve">• Will any balance at the conclusion of the activity be transferred to an external owner?  If so, then this most likely </t>
    </r>
    <r>
      <rPr>
        <u/>
        <sz val="11"/>
        <color theme="1"/>
        <rFont val="Calibri"/>
        <family val="2"/>
      </rPr>
      <t>is</t>
    </r>
    <r>
      <rPr>
        <sz val="11"/>
        <color theme="1"/>
        <rFont val="Calibri"/>
        <family val="2"/>
      </rPr>
      <t xml:space="preserve"> a Custodial Fund activity, as we don't "own" or retain the money. </t>
    </r>
  </si>
  <si>
    <r>
      <t xml:space="preserve">• If the activity in question is related to a conference or similar event, then who "owns" that particular conference or event?  Do we as a University own it, or does some external party own it (where we are simply serving as the host/location site for the event)?  If we are simply the host/location site for a conference owned by an external party, then this is a Custodial Fund activity, where the external party "owns" the funds and is the one at risk for loss. However, if it is </t>
    </r>
    <r>
      <rPr>
        <u/>
        <sz val="11"/>
        <color theme="1"/>
        <rFont val="Calibri"/>
        <family val="2"/>
      </rPr>
      <t>our</t>
    </r>
    <r>
      <rPr>
        <sz val="11"/>
        <color theme="1"/>
        <rFont val="Calibri"/>
        <family val="2"/>
      </rPr>
      <t xml:space="preserve"> conference, then we are the ones who would be at risk for loss and who would retain the funds, thus it would be SSF activity.    </t>
    </r>
  </si>
  <si>
    <r>
      <rPr>
        <b/>
        <sz val="11"/>
        <color theme="1"/>
        <rFont val="Calibri"/>
        <family val="2"/>
      </rPr>
      <t>4.</t>
    </r>
    <r>
      <rPr>
        <sz val="11"/>
        <color theme="1"/>
        <rFont val="Calibri"/>
        <family val="2"/>
      </rPr>
      <t xml:space="preserve">  Is the appropriate Fund type assigned? Note that we typically assign the Fund type based on customer base/source of revenue. However, there are exceptions, such as:  </t>
    </r>
  </si>
  <si>
    <t>•  If the Self-Supporting Fund will be selling goods or services to another state agency, we classify these as a 3Q Fund type. Note that in certain circumstances, we have the option of classifying these activities as a 3E Fund type, but these are exceptions to the rule.</t>
  </si>
  <si>
    <t>•  If the Self-Supporting Fund will be selling goods or services to RSO's, we classify these as a 3J Fund type. See the SSF Permanent File for more details.</t>
  </si>
  <si>
    <t>•  If the Self-Supporting Fund generates revenue from the sale of booth spaces at career fairs to external companies or from consulting services to outside businesses provided by students, the Fund type should be 3J because the primary beneficiaries are students. See the SSF Permanent File for more details.</t>
  </si>
  <si>
    <r>
      <rPr>
        <b/>
        <sz val="11"/>
        <color theme="1"/>
        <rFont val="Calibri"/>
        <family val="2"/>
      </rPr>
      <t>5</t>
    </r>
    <r>
      <rPr>
        <sz val="11"/>
        <color theme="1"/>
        <rFont val="Calibri"/>
        <family val="2"/>
      </rPr>
      <t xml:space="preserve">. Does the assigned entity classification agree with the type of activity that will taking place in this new Fund? </t>
    </r>
    <r>
      <rPr>
        <sz val="11"/>
        <color rgb="FFFF0000"/>
        <rFont val="Calibri"/>
        <family val="2"/>
      </rPr>
      <t>C</t>
    </r>
    <r>
      <rPr>
        <i/>
        <sz val="11"/>
        <color rgb="FFFF0000"/>
        <rFont val="Calibri"/>
        <family val="2"/>
      </rPr>
      <t xml:space="preserve">hoose response from the drop-down menu to the right. </t>
    </r>
  </si>
  <si>
    <t xml:space="preserve">• Do the revenues and expenses listed in the budget support the unit's explanation of the Self-Supporting activity?  For example, if the activity is for a conference, do they list appropriate revenues and expenses such as food/catering, speakers, space rentals, conference registration etc. </t>
  </si>
  <si>
    <t>• Are appropriate account codes being used that properly represent the activity in the Fund?  For example, if the unit is only using 142900 and 307900 then we may want to recommend more specific account codes.</t>
  </si>
  <si>
    <r>
      <rPr>
        <b/>
        <sz val="11"/>
        <color theme="1"/>
        <rFont val="Calibri"/>
        <family val="2"/>
      </rPr>
      <t xml:space="preserve">1.  </t>
    </r>
    <r>
      <rPr>
        <sz val="11"/>
        <color theme="1"/>
        <rFont val="Calibri"/>
        <family val="2"/>
      </rPr>
      <t xml:space="preserve">Is the Owner's use of this Custodial Fund consistent with the University's mission of instruction, research, public service, healthcare and/or economic development?  </t>
    </r>
    <r>
      <rPr>
        <i/>
        <sz val="11"/>
        <color rgb="FFFF0000"/>
        <rFont val="Calibri"/>
        <family val="2"/>
      </rPr>
      <t xml:space="preserve">Choose response from the drop-down menu to the right. </t>
    </r>
  </si>
  <si>
    <r>
      <rPr>
        <b/>
        <sz val="11"/>
        <color theme="1"/>
        <rFont val="Calibri"/>
        <family val="2"/>
      </rPr>
      <t xml:space="preserve">2. </t>
    </r>
    <r>
      <rPr>
        <sz val="11"/>
        <color theme="1"/>
        <rFont val="Calibri"/>
        <family val="2"/>
      </rPr>
      <t xml:space="preserve">Does the University act as a fiscal custodian to hold non-University Funds for the owner, and, unless separately contracted, only performs basic bookkeeping functions? </t>
    </r>
    <r>
      <rPr>
        <i/>
        <sz val="11"/>
        <color rgb="FFFF0000"/>
        <rFont val="Calibri"/>
        <family val="2"/>
      </rPr>
      <t xml:space="preserve"> Choose response from the drop-down menu to the right. </t>
    </r>
  </si>
  <si>
    <r>
      <rPr>
        <b/>
        <sz val="11"/>
        <color theme="1"/>
        <rFont val="Calibri"/>
        <family val="2"/>
      </rPr>
      <t>3.</t>
    </r>
    <r>
      <rPr>
        <sz val="11"/>
        <color theme="1"/>
        <rFont val="Calibri"/>
        <family val="2"/>
      </rPr>
      <t xml:space="preserve">  Will the Custodial Fund only hold funds for an external group that is formally organized? Note that we are typically not allowed to hold personal funds for any individual in a Custodial Fund per Section 2 of policy. The University will only hold funds on behalf of groups of individuals in fund type 9D Custodial Funds when they have formalized their relationship through articles of association, bylaws, partnership agreements, or a similar document that establishes the group's decision-making protocol and defines the purpose of the group. </t>
    </r>
    <r>
      <rPr>
        <i/>
        <sz val="11"/>
        <color rgb="FFFF0000"/>
        <rFont val="Calibri"/>
        <family val="2"/>
      </rPr>
      <t xml:space="preserve">Choose response from the drop-down menu to the right. </t>
    </r>
  </si>
  <si>
    <r>
      <rPr>
        <b/>
        <sz val="11"/>
        <color theme="1"/>
        <rFont val="Calibri"/>
        <family val="2"/>
      </rPr>
      <t>4.</t>
    </r>
    <r>
      <rPr>
        <sz val="11"/>
        <color theme="1"/>
        <rFont val="Calibri"/>
        <family val="2"/>
      </rPr>
      <t xml:space="preserve"> If the unit anticipates a deficit on this Fund which will last more than 30 days, do they plan on billing the owner for the deficit?  Note that while exceptions may be granted in limited circumstances, we typically do not allow Custodial Funds to carry deficits for more than 30 days. </t>
    </r>
    <r>
      <rPr>
        <i/>
        <sz val="11"/>
        <color rgb="FFFF0000"/>
        <rFont val="Calibri"/>
        <family val="2"/>
      </rPr>
      <t xml:space="preserve">Choose response from the drop-down menu to the right. </t>
    </r>
  </si>
  <si>
    <r>
      <rPr>
        <b/>
        <sz val="11"/>
        <color theme="1"/>
        <rFont val="Calibri"/>
        <family val="2"/>
      </rPr>
      <t>5.</t>
    </r>
    <r>
      <rPr>
        <sz val="11"/>
        <color theme="1"/>
        <rFont val="Calibri"/>
        <family val="2"/>
      </rPr>
      <t xml:space="preserve">  Is the Custodial Fund owner aware that they are responsible for any deficits or will they retain any surpluses?  Note that any surplus balances not retained by the owner may be donated to the University through the UI Foundation and any deficits which the University covers generally need to be processed through the University's financial assistance policy. </t>
    </r>
    <r>
      <rPr>
        <i/>
        <sz val="11"/>
        <color rgb="FFFF0000"/>
        <rFont val="Calibri"/>
        <family val="2"/>
      </rPr>
      <t xml:space="preserve">Choose response from the drop-down menu to the right. </t>
    </r>
  </si>
  <si>
    <r>
      <rPr>
        <b/>
        <sz val="11"/>
        <color theme="1"/>
        <rFont val="Calibri"/>
        <family val="2"/>
      </rPr>
      <t xml:space="preserve">6. </t>
    </r>
    <r>
      <rPr>
        <sz val="11"/>
        <color theme="1"/>
        <rFont val="Calibri"/>
        <family val="2"/>
      </rPr>
      <t xml:space="preserve"> Has the owner of the Funds accepted and acknowledged the conditions set forth in the "Policies for Managing Custodial Funds" by signing the "Custodial Fund Agreement" form?  Note that in limited circumstances, if the unit insists on using an alternative contract, Legal Counsel would need to review and approve the alternative contract. </t>
    </r>
    <r>
      <rPr>
        <i/>
        <sz val="11"/>
        <color rgb="FFFF0000"/>
        <rFont val="Calibri"/>
        <family val="2"/>
      </rPr>
      <t xml:space="preserve">Choose response from the drop-down menu to the right. </t>
    </r>
  </si>
  <si>
    <r>
      <rPr>
        <b/>
        <sz val="11"/>
        <color theme="1"/>
        <rFont val="Calibri"/>
        <family val="2"/>
      </rPr>
      <t>6.</t>
    </r>
    <r>
      <rPr>
        <sz val="11"/>
        <color theme="1"/>
        <rFont val="Calibri"/>
        <family val="2"/>
      </rPr>
      <t xml:space="preserve"> Would the activity appear to be more appropriately accounted for in a Self-Supporting, Custodial, or Grant Fund? For example, a non-qualified sponsorship would post to a Self-Supporting Fund, or a gift to an RSO would belong in an Custodial Fund. </t>
    </r>
    <r>
      <rPr>
        <i/>
        <sz val="11"/>
        <color rgb="FFFF0000"/>
        <rFont val="Calibri"/>
        <family val="2"/>
      </rPr>
      <t xml:space="preserve">Choose response from the drop-down menu to the right. </t>
    </r>
  </si>
  <si>
    <r>
      <rPr>
        <b/>
        <sz val="11"/>
        <color theme="1"/>
        <rFont val="Calibri"/>
        <family val="2"/>
      </rPr>
      <t>7</t>
    </r>
    <r>
      <rPr>
        <sz val="11"/>
        <color theme="1"/>
        <rFont val="Calibri"/>
        <family val="2"/>
      </rPr>
      <t xml:space="preserve">. Is the Fund title descriptive and transparent for how the Fund will be used and which NACUBO function it relates to? For example, if the Fund is restricted for scholarships, is the term "Scholarships" included in the title?   </t>
    </r>
    <r>
      <rPr>
        <i/>
        <sz val="11"/>
        <color rgb="FFFF0000"/>
        <rFont val="Calibri"/>
        <family val="2"/>
      </rPr>
      <t xml:space="preserve">Choose response from the drop-down menu to the right.  </t>
    </r>
  </si>
  <si>
    <r>
      <rPr>
        <b/>
        <sz val="11"/>
        <color theme="1"/>
        <rFont val="Calibri"/>
        <family val="2"/>
      </rPr>
      <t xml:space="preserve">11. </t>
    </r>
    <r>
      <rPr>
        <sz val="11"/>
        <color theme="1"/>
        <rFont val="Calibri"/>
        <family val="2"/>
      </rPr>
      <t xml:space="preserve"> If this is a Sub-Fund, is the parent/grandparent Fund properly listed as the predecessor if the Chart and Organization code match?  </t>
    </r>
    <r>
      <rPr>
        <i/>
        <sz val="11"/>
        <color rgb="FFFF0000"/>
        <rFont val="Calibri"/>
        <family val="2"/>
      </rPr>
      <t xml:space="preserve">Choose response from the drop-down menu to the right. </t>
    </r>
  </si>
  <si>
    <r>
      <rPr>
        <b/>
        <sz val="11"/>
        <color theme="1"/>
        <rFont val="Calibri"/>
        <family val="2"/>
      </rPr>
      <t>12.</t>
    </r>
    <r>
      <rPr>
        <sz val="11"/>
        <color theme="1"/>
        <rFont val="Calibri"/>
        <family val="2"/>
      </rPr>
      <t xml:space="preserve"> Is the Fund established with the appropriate Fund Type and predecessor? For example, if this is a University gift for a hospital organization, does the Fund have the appropriate 4J 6101 coding? </t>
    </r>
    <r>
      <rPr>
        <i/>
        <sz val="11"/>
        <color rgb="FFFF0000"/>
        <rFont val="Calibri"/>
        <family val="2"/>
      </rPr>
      <t xml:space="preserve">Choose response from the drop-down menu to the right. </t>
    </r>
  </si>
  <si>
    <r>
      <rPr>
        <b/>
        <sz val="11"/>
        <color theme="1"/>
        <rFont val="Calibri"/>
        <family val="2"/>
      </rPr>
      <t>3.</t>
    </r>
    <r>
      <rPr>
        <sz val="11"/>
        <color theme="1"/>
        <rFont val="Calibri"/>
        <family val="2"/>
      </rPr>
      <t xml:space="preserve">  Select the requested NACUBO function for this new program code. </t>
    </r>
  </si>
  <si>
    <r>
      <rPr>
        <b/>
        <sz val="11"/>
        <color theme="1"/>
        <rFont val="Calibri"/>
        <family val="2"/>
      </rPr>
      <t>b</t>
    </r>
    <r>
      <rPr>
        <sz val="11"/>
        <color theme="1"/>
        <rFont val="Calibri"/>
        <family val="2"/>
      </rPr>
      <t xml:space="preserve">. Does the Program code's assigned Predecessor Program end in "99" (for example, 1399) to ensure   proper exclusion from the Indirect Cost Study? </t>
    </r>
    <r>
      <rPr>
        <i/>
        <sz val="11"/>
        <color rgb="FFFF0000"/>
        <rFont val="Calibri"/>
        <family val="2"/>
      </rPr>
      <t>Choose response from the drop-down menu to the       right.</t>
    </r>
  </si>
  <si>
    <r>
      <rPr>
        <b/>
        <sz val="11"/>
        <color theme="1"/>
        <rFont val="Calibri"/>
        <family val="2"/>
      </rPr>
      <t>1</t>
    </r>
    <r>
      <rPr>
        <sz val="11"/>
        <color theme="1"/>
        <rFont val="Calibri"/>
        <family val="2"/>
      </rPr>
      <t xml:space="preserve">.  Does the response provided for Section I, Question #5 provide a clear description of the reason the unit is requesting the new Program code and why the expenses are being incurred (e.g., to contribute towards the University's research efforts, or to contribute towards the University's instructional mission, etc.)? Is the description sufficient for anyone (such as an auditor) who may ask for details on the Program code? </t>
    </r>
    <r>
      <rPr>
        <i/>
        <sz val="11"/>
        <color rgb="FFFF0000"/>
        <rFont val="Calibri"/>
        <family val="2"/>
      </rPr>
      <t xml:space="preserve">Choose response from the drop-down menu to the right. </t>
    </r>
  </si>
  <si>
    <r>
      <rPr>
        <b/>
        <sz val="11"/>
        <color theme="1"/>
        <rFont val="Calibri"/>
        <family val="2"/>
      </rPr>
      <t xml:space="preserve">7. </t>
    </r>
    <r>
      <rPr>
        <sz val="11"/>
        <color theme="1"/>
        <rFont val="Calibri"/>
        <family val="2"/>
      </rPr>
      <t xml:space="preserve"> Provide a detailed description, along with examples, of expenses which you anticipate posting to this requested code. This will help ensure assignment of the proper NACUBO function. </t>
    </r>
  </si>
  <si>
    <t>1785 - Fellowships - Postdoctoral Fellows</t>
  </si>
  <si>
    <t>Non-Qualified Sponsorship Revenue</t>
  </si>
  <si>
    <t xml:space="preserve">Provide the e-mail addresses of any additional individuals that you would like to receive the confirmation e-mail notification once the Banner segment code is established. </t>
  </si>
  <si>
    <t>Confirmation E-mail</t>
  </si>
  <si>
    <t>Confirmation E-mail Notification:</t>
  </si>
  <si>
    <t>uas@uillinois.edu</t>
  </si>
  <si>
    <t>cadams12@uillinois.edu</t>
  </si>
  <si>
    <t xml:space="preserve">E-mail : </t>
  </si>
  <si>
    <t xml:space="preserve">Processed by: </t>
  </si>
  <si>
    <t>Name:</t>
  </si>
  <si>
    <t xml:space="preserve">E-mail: </t>
  </si>
  <si>
    <t xml:space="preserve">Bank Code: Bank DA should be entered for most fund types, except for UIUC and UIC student organizations, which should be coded to Bank SB (Chart 1) or Bank SE (Chart 2). </t>
  </si>
  <si>
    <t xml:space="preserve">Drop-Down Menu List Options for Bank Code: </t>
  </si>
  <si>
    <t>DA</t>
  </si>
  <si>
    <t>SB</t>
  </si>
  <si>
    <t>SE</t>
  </si>
  <si>
    <t>DD</t>
  </si>
  <si>
    <t>30785n</t>
  </si>
  <si>
    <t>Testing &amp; Analysis Services</t>
  </si>
  <si>
    <t xml:space="preserve"> Student Program &amp; Fee Assessments </t>
  </si>
  <si>
    <t xml:space="preserve"> Rental &amp; Lease Income </t>
  </si>
  <si>
    <t xml:space="preserve"> Recreation &amp; Event Sales</t>
  </si>
  <si>
    <t xml:space="preserve"> Room &amp; Board Income </t>
  </si>
  <si>
    <t xml:space="preserve"> Vending &amp; Commissions Income </t>
  </si>
  <si>
    <t xml:space="preserve"> Publication, Printing, &amp; Copy Sales </t>
  </si>
  <si>
    <t xml:space="preserve"> Seminar &amp; Conference Income </t>
  </si>
  <si>
    <t xml:space="preserve"> Clinical &amp; Medical Services Income</t>
  </si>
  <si>
    <t xml:space="preserve"> Training &amp; Education Services</t>
  </si>
  <si>
    <t>Other Sales &amp; Services</t>
  </si>
  <si>
    <t>Other Sales &amp; Services Recovery</t>
  </si>
  <si>
    <t xml:space="preserve"> Salaries &amp; Wages</t>
  </si>
  <si>
    <t>Printing &amp; Copying Services - Internal</t>
  </si>
  <si>
    <t>Subscription &amp; Information Services</t>
  </si>
  <si>
    <t>Operating Taxes, Licenses, &amp; Fees</t>
  </si>
  <si>
    <t>Printing &amp; Copying Services - External</t>
  </si>
  <si>
    <t>Goods &amp; Services for Utility Consumption</t>
  </si>
  <si>
    <t>Lease Principal &amp; Interest</t>
  </si>
  <si>
    <r>
      <rPr>
        <b/>
        <sz val="11"/>
        <color theme="1"/>
        <rFont val="Calibri"/>
        <family val="2"/>
      </rPr>
      <t>6</t>
    </r>
    <r>
      <rPr>
        <sz val="11"/>
        <color theme="1"/>
        <rFont val="Calibri"/>
        <family val="2"/>
      </rPr>
      <t xml:space="preserve">. If applicable, does the assigned NACUBO function agree with the type of activity that will taking place in this new Program code? </t>
    </r>
    <r>
      <rPr>
        <sz val="11"/>
        <color rgb="FFFF0000"/>
        <rFont val="Calibri"/>
        <family val="2"/>
      </rPr>
      <t>C</t>
    </r>
    <r>
      <rPr>
        <i/>
        <sz val="11"/>
        <color rgb="FFFF0000"/>
        <rFont val="Calibri"/>
        <family val="2"/>
      </rPr>
      <t xml:space="preserve">hoose response from the drop-down menu to the right. </t>
    </r>
  </si>
  <si>
    <t>Leases - Finance Purchases</t>
  </si>
  <si>
    <t xml:space="preserve">Additional Attributes for Self-Supporting, Gift, and Endowment Income Funds </t>
  </si>
  <si>
    <t>SSFUND</t>
  </si>
  <si>
    <r>
      <rPr>
        <b/>
        <sz val="11"/>
        <color theme="1"/>
        <rFont val="Calibri"/>
        <family val="2"/>
      </rPr>
      <t xml:space="preserve">5. </t>
    </r>
    <r>
      <rPr>
        <sz val="11"/>
        <color theme="1"/>
        <rFont val="Calibri"/>
        <family val="2"/>
      </rPr>
      <t xml:space="preserve"> Will any expenses (such as payroll) or revenue (such as sponsorship revenue in a gift fund) related to this activity post to a C-FOP other than this new self-supporting fund?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the drop-down menu.</t>
    </r>
  </si>
  <si>
    <r>
      <t xml:space="preserve">If </t>
    </r>
    <r>
      <rPr>
        <b/>
        <i/>
        <sz val="11"/>
        <color rgb="FFFF0000"/>
        <rFont val="Calibri"/>
        <family val="2"/>
      </rPr>
      <t>"Yes",</t>
    </r>
    <r>
      <rPr>
        <i/>
        <sz val="11"/>
        <color rgb="FFFF0000"/>
        <rFont val="Calibri"/>
        <family val="2"/>
      </rPr>
      <t xml:space="preserve"> submit documentation from the applicable Provost Office showing approval for the course fee, as fees from credit-bearing courses are required to be approved by the Provost's Office.</t>
    </r>
  </si>
  <si>
    <r>
      <rPr>
        <b/>
        <i/>
        <sz val="11"/>
        <color rgb="FFFF0000"/>
        <rFont val="Calibri"/>
        <family val="2"/>
      </rPr>
      <t>Note</t>
    </r>
    <r>
      <rPr>
        <i/>
        <sz val="11"/>
        <color rgb="FFFF0000"/>
        <rFont val="Calibri"/>
        <family val="2"/>
      </rPr>
      <t xml:space="preserve">:  If it is determined that a contract is needed and is not yet in place, then this form will be returned to you and you will then need to re-submit an updated form once an executed contract is in place.  </t>
    </r>
  </si>
  <si>
    <r>
      <rPr>
        <b/>
        <sz val="11"/>
        <color theme="1"/>
        <rFont val="Calibri"/>
        <family val="2"/>
      </rPr>
      <t>3.</t>
    </r>
    <r>
      <rPr>
        <sz val="11"/>
        <color theme="1"/>
        <rFont val="Calibri"/>
        <family val="2"/>
      </rPr>
      <t xml:space="preserve">  What percentage of total revenue in this fund will be derived from each source listed below?</t>
    </r>
  </si>
  <si>
    <r>
      <rPr>
        <b/>
        <sz val="11"/>
        <color theme="1"/>
        <rFont val="Calibri"/>
        <family val="2"/>
      </rPr>
      <t>4.</t>
    </r>
    <r>
      <rPr>
        <sz val="11"/>
        <color theme="1"/>
        <rFont val="Calibri"/>
        <family val="2"/>
      </rPr>
      <t xml:space="preserve">  Describe in detail how the activities of the proposed self-supporting fund support the University of Illinois System's missions of teaching, research, public service, healthcare, and economic development:</t>
    </r>
  </si>
  <si>
    <r>
      <t xml:space="preserve">If </t>
    </r>
    <r>
      <rPr>
        <b/>
        <i/>
        <sz val="11"/>
        <color rgb="FFFF0000"/>
        <rFont val="Calibri"/>
        <family val="2"/>
      </rPr>
      <t>"Yes",</t>
    </r>
    <r>
      <rPr>
        <i/>
        <sz val="11"/>
        <color rgb="FFFF0000"/>
        <rFont val="Calibri"/>
        <family val="2"/>
      </rPr>
      <t xml:space="preserve"> submit the approved Board of Trustee minutes which allow for the new student fee assessment, as student fee assessments require Board of Trustee approval.</t>
    </r>
  </si>
  <si>
    <r>
      <rPr>
        <b/>
        <sz val="11"/>
        <color theme="1"/>
        <rFont val="Calibri"/>
        <family val="2"/>
      </rPr>
      <t xml:space="preserve">6. </t>
    </r>
    <r>
      <rPr>
        <sz val="11"/>
        <color theme="1"/>
        <rFont val="Calibri"/>
        <family val="2"/>
      </rPr>
      <t xml:space="preserve"> If the revenue is from course fees charged to students, are the related courses for academic credit?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or </t>
    </r>
    <r>
      <rPr>
        <b/>
        <i/>
        <sz val="11"/>
        <color rgb="FFFF0000"/>
        <rFont val="Calibri"/>
        <family val="2"/>
      </rPr>
      <t>"N/A"</t>
    </r>
    <r>
      <rPr>
        <i/>
        <sz val="11"/>
        <color rgb="FFFF0000"/>
        <rFont val="Calibri"/>
        <family val="2"/>
      </rPr>
      <t xml:space="preserve"> from the drop-down menu.</t>
    </r>
  </si>
  <si>
    <r>
      <rPr>
        <b/>
        <sz val="11"/>
        <color theme="1"/>
        <rFont val="Calibri"/>
        <family val="2"/>
      </rPr>
      <t>8.</t>
    </r>
    <r>
      <rPr>
        <sz val="11"/>
        <color theme="1"/>
        <rFont val="Calibri"/>
        <family val="2"/>
      </rPr>
      <t xml:space="preserve">  Do the activities generate revenue from the sale of sponsorships to parties external to the university?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the drop-down menu.</t>
    </r>
  </si>
  <si>
    <r>
      <rPr>
        <b/>
        <sz val="11"/>
        <rFont val="Calibri"/>
        <family val="2"/>
      </rPr>
      <t xml:space="preserve">10. </t>
    </r>
    <r>
      <rPr>
        <sz val="11"/>
        <rFont val="Calibri"/>
        <family val="2"/>
      </rPr>
      <t>Would you like to add inception-to-date (ITD) reporting to this self-supporting fund in order to see operating ledger totals by organization or program code since the fund's inception?</t>
    </r>
    <r>
      <rPr>
        <i/>
        <sz val="11"/>
        <color rgb="FFFF0000"/>
        <rFont val="Calibri"/>
        <family val="2"/>
      </rPr>
      <t xml:space="preserve"> </t>
    </r>
    <r>
      <rPr>
        <sz val="11"/>
        <rFont val="Calibri"/>
        <family val="2"/>
      </rPr>
      <t>If so, select "</t>
    </r>
    <r>
      <rPr>
        <b/>
        <i/>
        <sz val="11"/>
        <rFont val="Calibri"/>
        <family val="2"/>
      </rPr>
      <t>YES</t>
    </r>
    <r>
      <rPr>
        <sz val="11"/>
        <rFont val="Calibri"/>
        <family val="2"/>
      </rPr>
      <t xml:space="preserve">" below and provide the related six-digit organization code. </t>
    </r>
    <r>
      <rPr>
        <i/>
        <sz val="11"/>
        <color rgb="FFFF0000"/>
        <rFont val="Calibri"/>
        <family val="2"/>
      </rPr>
      <t xml:space="preserve"> </t>
    </r>
  </si>
  <si>
    <t xml:space="preserve">Goods:  </t>
  </si>
  <si>
    <r>
      <rPr>
        <b/>
        <sz val="11"/>
        <rFont val="Calibri"/>
        <family val="2"/>
      </rPr>
      <t>Selling Goods: One-Year</t>
    </r>
    <r>
      <rPr>
        <b/>
        <sz val="11"/>
        <color theme="1"/>
        <rFont val="Calibri"/>
        <family val="2"/>
      </rPr>
      <t xml:space="preserve"> Estimate of Typical Operations</t>
    </r>
  </si>
  <si>
    <r>
      <t xml:space="preserve">Selling </t>
    </r>
    <r>
      <rPr>
        <b/>
        <sz val="11"/>
        <rFont val="Calibri"/>
        <family val="2"/>
      </rPr>
      <t xml:space="preserve">Services: </t>
    </r>
    <r>
      <rPr>
        <b/>
        <sz val="11"/>
        <color theme="1"/>
        <rFont val="Calibri"/>
        <family val="2"/>
      </rPr>
      <t>One-Year Estimate of Typical Operations</t>
    </r>
  </si>
  <si>
    <t>Description of Goods</t>
  </si>
  <si>
    <t>Description of Services</t>
  </si>
  <si>
    <t>Estimated Number of Goods Sold per Year</t>
  </si>
  <si>
    <t>Estimated Number of Services Sold per Year</t>
  </si>
  <si>
    <r>
      <rPr>
        <b/>
        <sz val="11"/>
        <rFont val="Calibri"/>
        <family val="2"/>
      </rPr>
      <t>11.</t>
    </r>
    <r>
      <rPr>
        <sz val="11"/>
        <rFont val="Calibri"/>
        <family val="2"/>
      </rPr>
      <t xml:space="preserve">  Please answer the following questions regarding estimated sales activity. </t>
    </r>
  </si>
  <si>
    <t xml:space="preserve">Services:  </t>
  </si>
  <si>
    <t xml:space="preserve">Per restrictions enforced by the State of Illinois' LAC Guidelines, self-supporting funds cannot be subsidized with state appropriated funds or indirect cost recovery funds (such as ICR or administrative allowance). However, other fund types (such as unrestricted gift or royalty funds) are allowed to subsidize self-supporting activities if needed.  </t>
  </si>
  <si>
    <r>
      <rPr>
        <b/>
        <sz val="11"/>
        <color theme="1"/>
        <rFont val="Calibri"/>
        <family val="2"/>
      </rPr>
      <t>12.</t>
    </r>
    <r>
      <rPr>
        <sz val="11"/>
        <color theme="1"/>
        <rFont val="Calibri"/>
        <family val="2"/>
      </rPr>
      <t xml:space="preserve"> This section will be used to estimate the start and end dates of your activity, along with the estimated revenues, expenses, and fund transfers for the first three years of operations. </t>
    </r>
  </si>
  <si>
    <t>Year 1: 
Start Date through June 30</t>
  </si>
  <si>
    <t xml:space="preserve">Per restrictions enforced by the State of Illinois' LAC Guidelines, self-supporting funds cannot be subsidized with state appropriated funds or indirect cost recovery funds (such as ICR or administrative allowance). However, other fund types (such as unrestricted gift or royalty funds) are allowed to subsidize self-supporting activities if needed. </t>
  </si>
  <si>
    <t>Account Code</t>
  </si>
  <si>
    <r>
      <rPr>
        <b/>
        <sz val="11"/>
        <color theme="1"/>
        <rFont val="Calibri"/>
        <family val="2"/>
      </rPr>
      <t>13.</t>
    </r>
    <r>
      <rPr>
        <sz val="11"/>
        <color theme="1"/>
        <rFont val="Calibri"/>
        <family val="2"/>
      </rPr>
      <t xml:space="preserve"> Per the State of Illinois' LAC Guidelines and State Finance Act, all self-supporting activities should approximately break even over time.  Thus, if the "Ending Balance" at the end of Year 3 in the table above does not approximately break even, provide an explanation as to why in the box below. For example, a balance which provides adequate working capital for future operations would be reasonable. </t>
    </r>
  </si>
  <si>
    <r>
      <rPr>
        <b/>
        <sz val="11"/>
        <color theme="1"/>
        <rFont val="Calibri"/>
        <family val="2"/>
      </rPr>
      <t>2.</t>
    </r>
    <r>
      <rPr>
        <sz val="11"/>
        <color theme="1"/>
        <rFont val="Calibri"/>
        <family val="2"/>
      </rPr>
      <t xml:space="preserve"> </t>
    </r>
    <r>
      <rPr>
        <sz val="11"/>
        <rFont val="Calibri"/>
        <family val="2"/>
      </rPr>
      <t xml:space="preserve">Is a revenue-generating contract needed for this activity? </t>
    </r>
    <r>
      <rPr>
        <i/>
        <sz val="11"/>
        <color rgb="FFFF0000"/>
        <rFont val="Calibri"/>
        <family val="2"/>
      </rPr>
      <t xml:space="preserve">
If this activity requires a revenue-generating contract, then a fully executed contract </t>
    </r>
    <r>
      <rPr>
        <b/>
        <i/>
        <sz val="11"/>
        <color rgb="FFFF0000"/>
        <rFont val="Calibri"/>
        <family val="2"/>
      </rPr>
      <t>must</t>
    </r>
    <r>
      <rPr>
        <i/>
        <sz val="11"/>
        <color rgb="FFFF0000"/>
        <rFont val="Calibri"/>
        <family val="2"/>
      </rPr>
      <t xml:space="preserve"> be in place: </t>
    </r>
    <r>
      <rPr>
        <b/>
        <i/>
        <sz val="11"/>
        <color rgb="FFFF0000"/>
        <rFont val="Calibri"/>
        <family val="2"/>
      </rPr>
      <t xml:space="preserve">(1) </t>
    </r>
    <r>
      <rPr>
        <i/>
        <sz val="11"/>
        <color rgb="FFFF0000"/>
        <rFont val="Calibri"/>
        <family val="2"/>
      </rPr>
      <t xml:space="preserve">prior to requesting a new self-supporting fund and </t>
    </r>
    <r>
      <rPr>
        <b/>
        <i/>
        <sz val="11"/>
        <color rgb="FFFF0000"/>
        <rFont val="Calibri"/>
        <family val="2"/>
      </rPr>
      <t>(2)</t>
    </r>
    <r>
      <rPr>
        <i/>
        <sz val="11"/>
        <color rgb="FFFF0000"/>
        <rFont val="Calibri"/>
        <family val="2"/>
      </rPr>
      <t xml:space="preserve"> before the activity begins. Refer to Sections 19 and 22.1 of the Business and Financial Policies and Procedures for further details.  </t>
    </r>
    <r>
      <rPr>
        <sz val="11"/>
        <color theme="1"/>
        <rFont val="Calibri"/>
        <family val="2"/>
      </rPr>
      <t xml:space="preserve">
</t>
    </r>
    <r>
      <rPr>
        <i/>
        <sz val="11"/>
        <color rgb="FFFF0000"/>
        <rFont val="Calibri"/>
        <family val="2"/>
      </rPr>
      <t>Select “</t>
    </r>
    <r>
      <rPr>
        <b/>
        <i/>
        <sz val="11"/>
        <color rgb="FFFF0000"/>
        <rFont val="Calibri"/>
        <family val="2"/>
      </rPr>
      <t>Yes</t>
    </r>
    <r>
      <rPr>
        <i/>
        <sz val="11"/>
        <color rgb="FFFF0000"/>
        <rFont val="Calibri"/>
        <family val="2"/>
      </rPr>
      <t>” if a revenue-generating contract is needed and if an executed contract is in place. Select “</t>
    </r>
    <r>
      <rPr>
        <b/>
        <i/>
        <sz val="11"/>
        <color rgb="FFFF0000"/>
        <rFont val="Calibri"/>
        <family val="2"/>
      </rPr>
      <t>No</t>
    </r>
    <r>
      <rPr>
        <i/>
        <sz val="11"/>
        <color rgb="FFFF0000"/>
        <rFont val="Calibri"/>
        <family val="2"/>
      </rPr>
      <t>” if a revenue-generating contract is not needed.</t>
    </r>
  </si>
  <si>
    <t>In addition to providing the contract number, submit the executed contract with your completed FPI request form.</t>
  </si>
  <si>
    <r>
      <rPr>
        <b/>
        <sz val="11"/>
        <rFont val="Calibri"/>
        <family val="2"/>
      </rPr>
      <t>2a</t>
    </r>
    <r>
      <rPr>
        <sz val="11"/>
        <rFont val="Calibri"/>
        <family val="2"/>
      </rPr>
      <t xml:space="preserve">. If </t>
    </r>
    <r>
      <rPr>
        <b/>
        <sz val="11"/>
        <rFont val="Calibri"/>
        <family val="2"/>
      </rPr>
      <t>"Yes",</t>
    </r>
    <r>
      <rPr>
        <sz val="11"/>
        <rFont val="Calibri"/>
        <family val="2"/>
      </rPr>
      <t xml:space="preserve"> provide the applicable contract number: </t>
    </r>
  </si>
  <si>
    <t>By completing the fields at the bottom of this page, I understand and attest to the following:</t>
  </si>
  <si>
    <r>
      <rPr>
        <b/>
        <sz val="11"/>
        <rFont val="Calibri"/>
        <family val="2"/>
      </rPr>
      <t>(1)</t>
    </r>
    <r>
      <rPr>
        <sz val="11"/>
        <rFont val="Calibri"/>
        <family val="2"/>
      </rPr>
      <t xml:space="preserve"> A self-supporting fund is established to account for revenue-generating activities from the sale of goods or services.  Only revenues related to the activities for which the fund was created are allowed to be posted to the fund.  </t>
    </r>
  </si>
  <si>
    <r>
      <rPr>
        <b/>
        <sz val="11"/>
        <rFont val="Calibri"/>
        <family val="2"/>
      </rPr>
      <t>(2)</t>
    </r>
    <r>
      <rPr>
        <sz val="11"/>
        <rFont val="Calibri"/>
        <family val="2"/>
      </rPr>
      <t xml:space="preserve"> Per the State Finance Act (30 ILCS 105), self-supporting fund expenditures are limited to those which support the fund's revenue-generating activity. Self-supporting funds are </t>
    </r>
    <r>
      <rPr>
        <b/>
        <sz val="11"/>
        <rFont val="Calibri"/>
        <family val="2"/>
      </rPr>
      <t>not</t>
    </r>
    <r>
      <rPr>
        <sz val="11"/>
        <rFont val="Calibri"/>
        <family val="2"/>
      </rPr>
      <t xml:space="preserve"> authorized to provide units with discretionary funds that bypass budgetary control processes.  </t>
    </r>
  </si>
  <si>
    <t>Year-End Fact Sheets Webpage</t>
  </si>
  <si>
    <t>Section 18.13 - Unrelated Business Income Tax (UBIT)</t>
  </si>
  <si>
    <r>
      <rPr>
        <b/>
        <sz val="11"/>
        <color theme="1"/>
        <rFont val="Calibri"/>
        <family val="2"/>
      </rPr>
      <t>1.</t>
    </r>
    <r>
      <rPr>
        <sz val="11"/>
        <color theme="1"/>
        <rFont val="Calibri"/>
        <family val="2"/>
      </rPr>
      <t xml:space="preserve">  Select the applicable Banner chart from the drop-down menu.</t>
    </r>
  </si>
  <si>
    <r>
      <rPr>
        <b/>
        <sz val="11"/>
        <color theme="1"/>
        <rFont val="Calibri"/>
        <family val="2"/>
      </rPr>
      <t xml:space="preserve">3.  </t>
    </r>
    <r>
      <rPr>
        <sz val="11"/>
        <color theme="1"/>
        <rFont val="Calibri"/>
        <family val="2"/>
      </rPr>
      <t>What is your three digit organization code?</t>
    </r>
  </si>
  <si>
    <r>
      <rPr>
        <b/>
        <sz val="11"/>
        <color theme="1"/>
        <rFont val="Calibri"/>
        <family val="2"/>
      </rPr>
      <t>1.</t>
    </r>
    <r>
      <rPr>
        <sz val="11"/>
        <color theme="1"/>
        <rFont val="Calibri"/>
        <family val="2"/>
      </rPr>
      <t xml:space="preserve">  Select the type of fund being requested. </t>
    </r>
  </si>
  <si>
    <r>
      <rPr>
        <b/>
        <sz val="11"/>
        <color theme="1"/>
        <rFont val="Calibri"/>
        <family val="2"/>
      </rPr>
      <t>4.</t>
    </r>
    <r>
      <rPr>
        <sz val="11"/>
        <color theme="1"/>
        <rFont val="Calibri"/>
        <family val="2"/>
      </rPr>
      <t xml:space="preserve">  Would you like a default organization and/or program code to populate when this fund is keyed into a Banner form?  
</t>
    </r>
    <r>
      <rPr>
        <i/>
        <sz val="11"/>
        <color rgb="FFFF0000"/>
        <rFont val="Calibri"/>
        <family val="2"/>
      </rPr>
      <t xml:space="preserve">Defaults are highly recommended to prevent misclassified C-FOP strings. </t>
    </r>
  </si>
  <si>
    <t xml:space="preserve">Default organization - Yes/No? </t>
  </si>
  <si>
    <t>Default program - Yes/No?</t>
  </si>
  <si>
    <t xml:space="preserve">          Requested 6-digit default organization code:</t>
  </si>
  <si>
    <r>
      <t xml:space="preserve">Type </t>
    </r>
    <r>
      <rPr>
        <b/>
        <i/>
        <sz val="11"/>
        <color rgb="FFFF0000"/>
        <rFont val="Calibri"/>
        <family val="2"/>
      </rPr>
      <t>"New"</t>
    </r>
    <r>
      <rPr>
        <i/>
        <sz val="11"/>
        <color rgb="FFFF0000"/>
        <rFont val="Calibri"/>
        <family val="2"/>
      </rPr>
      <t xml:space="preserve"> if the organization code has not yet been established. </t>
    </r>
  </si>
  <si>
    <r>
      <t xml:space="preserve">Type </t>
    </r>
    <r>
      <rPr>
        <b/>
        <i/>
        <sz val="11"/>
        <color rgb="FFFF0000"/>
        <rFont val="Calibri"/>
        <family val="2"/>
      </rPr>
      <t>"New"</t>
    </r>
    <r>
      <rPr>
        <i/>
        <sz val="11"/>
        <color rgb="FFFF0000"/>
        <rFont val="Calibri"/>
        <family val="2"/>
      </rPr>
      <t xml:space="preserve"> if the program code has not yet been established. </t>
    </r>
  </si>
  <si>
    <t xml:space="preserve">          Requested 6-digit default program code:</t>
  </si>
  <si>
    <r>
      <rPr>
        <b/>
        <sz val="11"/>
        <color theme="1"/>
        <rFont val="Calibri"/>
        <family val="2"/>
      </rPr>
      <t>1.</t>
    </r>
    <r>
      <rPr>
        <sz val="11"/>
        <color theme="1"/>
        <rFont val="Calibri"/>
        <family val="2"/>
      </rPr>
      <t xml:space="preserve">  List the fund code(s) that will be used with the new program code:</t>
    </r>
  </si>
  <si>
    <r>
      <t xml:space="preserve">Type </t>
    </r>
    <r>
      <rPr>
        <b/>
        <i/>
        <sz val="11"/>
        <color rgb="FFFF0000"/>
        <rFont val="Calibri"/>
        <family val="2"/>
      </rPr>
      <t>"New"</t>
    </r>
    <r>
      <rPr>
        <i/>
        <sz val="11"/>
        <color rgb="FFFF0000"/>
        <rFont val="Calibri"/>
        <family val="2"/>
      </rPr>
      <t xml:space="preserve"> if the fund code has not been established.</t>
    </r>
  </si>
  <si>
    <r>
      <t xml:space="preserve">3.          </t>
    </r>
    <r>
      <rPr>
        <sz val="11"/>
        <color theme="1"/>
        <rFont val="Calibri"/>
        <family val="2"/>
      </rPr>
      <t xml:space="preserve">           Fund code:</t>
    </r>
  </si>
  <si>
    <t xml:space="preserve">University departments (including grant funds) </t>
  </si>
  <si>
    <t>Students, faculty, and/or staff</t>
  </si>
  <si>
    <t>General public (including alumni and other non-university customers)</t>
  </si>
  <si>
    <r>
      <rPr>
        <b/>
        <sz val="11"/>
        <rFont val="Calibri"/>
        <family val="2"/>
      </rPr>
      <t xml:space="preserve">7. </t>
    </r>
    <r>
      <rPr>
        <sz val="11"/>
        <rFont val="Calibri"/>
        <family val="2"/>
      </rPr>
      <t xml:space="preserve">Is this activity's revenue generated from student fee assessments? Examples include the general fee, service fee, health service fee, transportation fee, etc.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the drop-down menu. </t>
    </r>
  </si>
  <si>
    <r>
      <rPr>
        <b/>
        <i/>
        <sz val="11"/>
        <color rgb="FFFF0000"/>
        <rFont val="Calibri"/>
        <family val="2"/>
      </rPr>
      <t>Non-qualified sponsorships</t>
    </r>
    <r>
      <rPr>
        <i/>
        <sz val="11"/>
        <color rgb="FFFF0000"/>
        <rFont val="Calibri"/>
        <family val="2"/>
      </rPr>
      <t xml:space="preserve"> do not have charitable intent and are typically arm’s length transactions where both parties are acting in their own self-interest. These should be processed through self-supporting funds using revenue account code 303590.  Non-qualified sponsorships includes income where the sponsor receives substantial benefit approximately equal to the value of what they paid for their sponsorship (for example, the sponsor may receive advertisements with a fair market value approximately equal to the amount they paid for the sponsorship). </t>
    </r>
  </si>
  <si>
    <t xml:space="preserve">If the sponsor is receiving both substantial benefits and non-substantial benefits, then the payment is considered a mix of qualified and non-qualified sponsorships. These mixed sponsorships typically receive substantial benefits that have a fair market value less than the sponsorship payment. These types of payments are typically processed through the University of Illinois Foundation, and swept to the related Banner gift fund as gift and non-gift revenue based upon the detailed breakdown of the fair market value of the benefits provided to the sponsor. </t>
  </si>
  <si>
    <t>Section 18.6 - Sales and Use Tax/Goods and Services Tax</t>
  </si>
  <si>
    <r>
      <rPr>
        <sz val="11"/>
        <color rgb="FF1E27D4"/>
        <rFont val="Calibri"/>
        <family val="2"/>
      </rPr>
      <t xml:space="preserve"> </t>
    </r>
    <r>
      <rPr>
        <u/>
        <sz val="11"/>
        <color rgb="FF1E27D4"/>
        <rFont val="Calibri"/>
        <family val="2"/>
      </rPr>
      <t>Section 10 - Cash Handling</t>
    </r>
  </si>
  <si>
    <r>
      <rPr>
        <b/>
        <sz val="11"/>
        <rFont val="Calibri"/>
        <family val="2"/>
      </rPr>
      <t>(8)</t>
    </r>
    <r>
      <rPr>
        <sz val="11"/>
        <rFont val="Calibri"/>
        <family val="2"/>
      </rPr>
      <t xml:space="preserve"> All cash and check receipts need to be deposited in accordance with the guidelines provided within Section 10 of the Business and Financial Policies and Procedures. For example, you must be approved as a cash handling unit, and must make timely deposits as outlined in Section 10.3 of the Business and Financial Policies and Procedures. See below for further details: </t>
    </r>
  </si>
  <si>
    <t>Section 5 - Receivables</t>
  </si>
  <si>
    <r>
      <rPr>
        <b/>
        <sz val="11"/>
        <rFont val="Calibri"/>
        <family val="2"/>
      </rPr>
      <t>(9)</t>
    </r>
    <r>
      <rPr>
        <sz val="11"/>
        <rFont val="Calibri"/>
        <family val="2"/>
      </rPr>
      <t xml:space="preserve"> Units offering credit sales must comply with Section 5 of the Business and Financial Policies and Procedures.  This policy requires all accounts receivable to be processed in the Banner Accounts Receivable (Banner AR) module unless a formal exemption has been granted by the Bursar's Office.</t>
    </r>
  </si>
  <si>
    <r>
      <rPr>
        <b/>
        <sz val="11"/>
        <rFont val="Calibri"/>
        <family val="2"/>
      </rPr>
      <t>(10)</t>
    </r>
    <r>
      <rPr>
        <sz val="11"/>
        <rFont val="Calibri"/>
        <family val="2"/>
      </rPr>
      <t xml:space="preserve"> Units with inventory for resale must conduct an annual physical inventory count of their inventory for resale on hand. If a physical inventory count is not able to be performed as of the close of business on June 30, then any inventory for resale purchases and any sales activity from the date of the physical inventory count through the close of business on June 30 must be tracked and reconciled in order to arrive at the correct ending inventory balance as of June 30. These updated amounts must be reported on the Year-End Fact Sheet, which will allow UAFR make year-end adjusting entries. </t>
    </r>
  </si>
  <si>
    <t>Section 22 - Conduct a Physical Inventory to Adjust Your Merchandise Inventory Record</t>
  </si>
  <si>
    <r>
      <rPr>
        <b/>
        <sz val="11"/>
        <rFont val="Calibri"/>
        <family val="2"/>
      </rPr>
      <t xml:space="preserve">(11) </t>
    </r>
    <r>
      <rPr>
        <sz val="11"/>
        <rFont val="Calibri"/>
        <family val="2"/>
      </rPr>
      <t>Units which will accept credit cards as a form of payment must abide by the guidelines outlined in Section 21 of</t>
    </r>
    <r>
      <rPr>
        <b/>
        <sz val="11"/>
        <rFont val="Calibri"/>
        <family val="2"/>
      </rPr>
      <t xml:space="preserve"> </t>
    </r>
    <r>
      <rPr>
        <sz val="11"/>
        <rFont val="Calibri"/>
        <family val="2"/>
      </rPr>
      <t>Business and Financial Policies and Procedures.</t>
    </r>
  </si>
  <si>
    <t>Section 21 - Merchant Cards</t>
  </si>
  <si>
    <r>
      <rPr>
        <b/>
        <sz val="11"/>
        <rFont val="Calibri"/>
        <family val="2"/>
      </rPr>
      <t>(12)</t>
    </r>
    <r>
      <rPr>
        <sz val="11"/>
        <rFont val="Calibri"/>
        <family val="2"/>
      </rPr>
      <t xml:space="preserve"> Similar to any other fund type, self-supporting funds are subject to audit by both the Office of University Audits and the external auditors, as well as review by UAFR.</t>
    </r>
  </si>
  <si>
    <t>Self-Supporting Fund (SSF) Attestation Statement</t>
  </si>
  <si>
    <t xml:space="preserve">This tab should only be completed when requesting a new self-supporting fund. </t>
  </si>
  <si>
    <r>
      <rPr>
        <b/>
        <i/>
        <sz val="14"/>
        <color rgb="FFFF0000"/>
        <rFont val="Calibri"/>
        <family val="2"/>
      </rPr>
      <t>This tab should only be completed when requesting a new</t>
    </r>
    <r>
      <rPr>
        <b/>
        <sz val="14"/>
        <color rgb="FFFF0000"/>
        <rFont val="Calibri"/>
        <family val="2"/>
      </rPr>
      <t xml:space="preserve"> </t>
    </r>
    <r>
      <rPr>
        <b/>
        <i/>
        <sz val="14"/>
        <color rgb="FFFF0000"/>
        <rFont val="Calibri"/>
        <family val="2"/>
      </rPr>
      <t>self-supporting fund</t>
    </r>
  </si>
  <si>
    <t xml:space="preserve">University Accounting and Financial Reporting (UAFR) - Fund, Program, Index (FPI) Code Request Form </t>
  </si>
  <si>
    <r>
      <rPr>
        <b/>
        <sz val="11"/>
        <color theme="1"/>
        <rFont val="Calibri"/>
        <family val="2"/>
      </rPr>
      <t>5.</t>
    </r>
    <r>
      <rPr>
        <sz val="11"/>
        <color theme="1"/>
        <rFont val="Calibri"/>
        <family val="2"/>
      </rPr>
      <t xml:space="preserve">  Describe in detail how the activities of the proposed custodial fund support the University of Illinois System's mission of teaching, research, public service, healthcare, and economic development:</t>
    </r>
  </si>
  <si>
    <r>
      <rPr>
        <b/>
        <sz val="11"/>
        <color theme="1"/>
        <rFont val="Calibri"/>
        <family val="2"/>
      </rPr>
      <t>1a.</t>
    </r>
    <r>
      <rPr>
        <sz val="11"/>
        <color theme="1"/>
        <rFont val="Calibri"/>
        <family val="2"/>
      </rPr>
      <t xml:space="preserve"> If </t>
    </r>
    <r>
      <rPr>
        <b/>
        <sz val="11"/>
        <color theme="1"/>
        <rFont val="Calibri"/>
        <family val="2"/>
      </rPr>
      <t>"Yes"</t>
    </r>
    <r>
      <rPr>
        <sz val="11"/>
        <color theme="1"/>
        <rFont val="Calibri"/>
        <family val="2"/>
      </rPr>
      <t xml:space="preserve"> and you feel a self-supporting fund is still needed, explain why:</t>
    </r>
  </si>
  <si>
    <r>
      <rPr>
        <b/>
        <sz val="11"/>
        <color theme="1"/>
        <rFont val="Calibri"/>
        <family val="2"/>
      </rPr>
      <t xml:space="preserve">5a. </t>
    </r>
    <r>
      <rPr>
        <sz val="11"/>
        <color theme="1"/>
        <rFont val="Calibri"/>
        <family val="2"/>
      </rPr>
      <t xml:space="preserve">If </t>
    </r>
    <r>
      <rPr>
        <b/>
        <sz val="11"/>
        <color theme="1"/>
        <rFont val="Calibri"/>
        <family val="2"/>
      </rPr>
      <t>"Yes"</t>
    </r>
    <r>
      <rPr>
        <sz val="11"/>
        <color theme="1"/>
        <rFont val="Calibri"/>
        <family val="2"/>
      </rPr>
      <t>, provide details of these expenses and/or revenues and the C-FOP(s) where they will post:</t>
    </r>
  </si>
  <si>
    <r>
      <rPr>
        <b/>
        <sz val="11"/>
        <color theme="1"/>
        <rFont val="Calibri"/>
        <family val="2"/>
      </rPr>
      <t xml:space="preserve">8a. </t>
    </r>
    <r>
      <rPr>
        <sz val="11"/>
        <color theme="1"/>
        <rFont val="Calibri"/>
        <family val="2"/>
      </rPr>
      <t xml:space="preserve">Are the sponsorships qualified and/or non-qualified? </t>
    </r>
    <r>
      <rPr>
        <i/>
        <sz val="11"/>
        <color rgb="FFFF0000"/>
        <rFont val="Calibri"/>
        <family val="2"/>
      </rPr>
      <t xml:space="preserve">Select </t>
    </r>
    <r>
      <rPr>
        <b/>
        <i/>
        <sz val="11"/>
        <color rgb="FFFF0000"/>
        <rFont val="Calibri"/>
        <family val="2"/>
      </rPr>
      <t>"Qualified",</t>
    </r>
    <r>
      <rPr>
        <i/>
        <sz val="11"/>
        <color rgb="FFFF0000"/>
        <rFont val="Calibri"/>
        <family val="2"/>
      </rPr>
      <t xml:space="preserve"> </t>
    </r>
    <r>
      <rPr>
        <b/>
        <i/>
        <sz val="11"/>
        <color rgb="FFFF0000"/>
        <rFont val="Calibri"/>
        <family val="2"/>
      </rPr>
      <t>"Non-Qualified"</t>
    </r>
    <r>
      <rPr>
        <i/>
        <sz val="11"/>
        <color rgb="FFFF0000"/>
        <rFont val="Calibri"/>
        <family val="2"/>
      </rPr>
      <t>,</t>
    </r>
    <r>
      <rPr>
        <b/>
        <i/>
        <sz val="11"/>
        <color rgb="FFFF0000"/>
        <rFont val="Calibri"/>
        <family val="2"/>
      </rPr>
      <t xml:space="preserve"> "Both", </t>
    </r>
    <r>
      <rPr>
        <i/>
        <sz val="11"/>
        <color rgb="FFFF0000"/>
        <rFont val="Calibri"/>
        <family val="2"/>
      </rPr>
      <t>or</t>
    </r>
    <r>
      <rPr>
        <b/>
        <i/>
        <sz val="11"/>
        <color rgb="FFFF0000"/>
        <rFont val="Calibri"/>
        <family val="2"/>
      </rPr>
      <t xml:space="preserve"> "N/A"</t>
    </r>
    <r>
      <rPr>
        <i/>
        <sz val="11"/>
        <color rgb="FFFF0000"/>
        <rFont val="Calibri"/>
        <family val="2"/>
      </rPr>
      <t xml:space="preserve"> from the drop-down menu. See below for further details on the definition of a qualified and non-qualified sponsorship.</t>
    </r>
  </si>
  <si>
    <r>
      <rPr>
        <b/>
        <sz val="11"/>
        <rFont val="Calibri"/>
        <family val="2"/>
      </rPr>
      <t>11a.</t>
    </r>
    <r>
      <rPr>
        <sz val="11"/>
        <rFont val="Calibri"/>
        <family val="2"/>
      </rPr>
      <t xml:space="preserve"> Are you selling goods, services, or both?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each of the drop-down menus below.</t>
    </r>
  </si>
  <si>
    <r>
      <rPr>
        <b/>
        <sz val="11"/>
        <color theme="1"/>
        <rFont val="Calibri"/>
        <family val="2"/>
      </rPr>
      <t>11b.</t>
    </r>
    <r>
      <rPr>
        <sz val="11"/>
        <color theme="1"/>
        <rFont val="Calibri"/>
        <family val="2"/>
      </rPr>
      <t xml:space="preserve">  Describe how each sales price in the tables above was determined. 
</t>
    </r>
    <r>
      <rPr>
        <i/>
        <sz val="11"/>
        <color rgb="FFFF0000"/>
        <rFont val="Calibri"/>
        <family val="2"/>
      </rPr>
      <t>This is important to ensure compliance with the State of Illinois' LAC Guidelines and State Finance Act, which require self-supporting activities to approximately break even over time.</t>
    </r>
    <r>
      <rPr>
        <sz val="11"/>
        <color theme="1"/>
        <rFont val="Calibri"/>
        <family val="2"/>
      </rPr>
      <t xml:space="preserve">  </t>
    </r>
  </si>
  <si>
    <r>
      <rPr>
        <b/>
        <sz val="11"/>
        <color theme="1"/>
        <rFont val="Calibri"/>
        <family val="2"/>
      </rPr>
      <t>11d.</t>
    </r>
    <r>
      <rPr>
        <sz val="11"/>
        <color theme="1"/>
        <rFont val="Calibri"/>
        <family val="2"/>
      </rPr>
      <t xml:space="preserve">  If the self-supporting activity results in a surplus, explain how the surplus will be addressed (such as reducing rates charged to future customers). </t>
    </r>
  </si>
  <si>
    <t xml:space="preserve">This tab should only be completed when requesting a new 9D custodial fund. </t>
  </si>
  <si>
    <t>Custodial Fund Supplemental Information and Attestation Statement</t>
  </si>
  <si>
    <r>
      <t>Suggested Title from</t>
    </r>
    <r>
      <rPr>
        <b/>
        <i/>
        <sz val="11"/>
        <color theme="1"/>
        <rFont val="Calibri"/>
        <family val="2"/>
        <scheme val="minor"/>
      </rPr>
      <t xml:space="preserve"> FPI Code Request</t>
    </r>
    <r>
      <rPr>
        <b/>
        <sz val="11"/>
        <color theme="1"/>
        <rFont val="Calibri"/>
        <family val="2"/>
        <scheme val="minor"/>
      </rPr>
      <t xml:space="preserve"> Tab: </t>
    </r>
  </si>
  <si>
    <r>
      <t xml:space="preserve">Suggested title from </t>
    </r>
    <r>
      <rPr>
        <b/>
        <i/>
        <sz val="11"/>
        <color theme="1"/>
        <rFont val="Calibri"/>
        <family val="2"/>
      </rPr>
      <t>FPI Code Request</t>
    </r>
    <r>
      <rPr>
        <b/>
        <sz val="11"/>
        <color theme="1"/>
        <rFont val="Calibri"/>
        <family val="2"/>
      </rPr>
      <t xml:space="preserve"> tab: </t>
    </r>
  </si>
  <si>
    <t xml:space="preserve">See the link below for a copy of the Custodial Fund Agreement: </t>
  </si>
  <si>
    <r>
      <rPr>
        <b/>
        <sz val="11"/>
        <rFont val="Calibri"/>
        <family val="2"/>
        <scheme val="minor"/>
      </rPr>
      <t xml:space="preserve">1. </t>
    </r>
    <r>
      <rPr>
        <sz val="11"/>
        <rFont val="Calibri"/>
        <family val="2"/>
        <scheme val="minor"/>
      </rPr>
      <t xml:space="preserve">Do you have a signed </t>
    </r>
    <r>
      <rPr>
        <i/>
        <sz val="11"/>
        <rFont val="Calibri"/>
        <family val="2"/>
        <scheme val="minor"/>
      </rPr>
      <t>Custodial Fund Agreement</t>
    </r>
    <r>
      <rPr>
        <sz val="11"/>
        <rFont val="Calibri"/>
        <family val="2"/>
        <scheme val="minor"/>
      </rPr>
      <t xml:space="preserve"> in place? </t>
    </r>
    <r>
      <rPr>
        <i/>
        <sz val="11"/>
        <color rgb="FFFF0000"/>
        <rFont val="Calibri"/>
        <family val="2"/>
        <scheme val="minor"/>
      </rPr>
      <t>Select "</t>
    </r>
    <r>
      <rPr>
        <b/>
        <i/>
        <sz val="11"/>
        <color rgb="FFFF0000"/>
        <rFont val="Calibri"/>
        <family val="2"/>
        <scheme val="minor"/>
      </rPr>
      <t>Yes"</t>
    </r>
    <r>
      <rPr>
        <i/>
        <sz val="11"/>
        <color rgb="FFFF0000"/>
        <rFont val="Calibri"/>
        <family val="2"/>
        <scheme val="minor"/>
      </rPr>
      <t xml:space="preserve"> or "</t>
    </r>
    <r>
      <rPr>
        <b/>
        <i/>
        <sz val="11"/>
        <color rgb="FFFF0000"/>
        <rFont val="Calibri"/>
        <family val="2"/>
        <scheme val="minor"/>
      </rPr>
      <t xml:space="preserve">No" </t>
    </r>
    <r>
      <rPr>
        <i/>
        <sz val="11"/>
        <color rgb="FFFF0000"/>
        <rFont val="Calibri"/>
        <family val="2"/>
        <scheme val="minor"/>
      </rPr>
      <t>from the drop-down menu.</t>
    </r>
  </si>
  <si>
    <r>
      <t>If "</t>
    </r>
    <r>
      <rPr>
        <b/>
        <i/>
        <sz val="11"/>
        <color rgb="FFFF0000"/>
        <rFont val="Calibri"/>
        <family val="2"/>
      </rPr>
      <t>Yes</t>
    </r>
    <r>
      <rPr>
        <i/>
        <sz val="11"/>
        <color rgb="FFFF0000"/>
        <rFont val="Calibri"/>
        <family val="2"/>
      </rPr>
      <t xml:space="preserve">" is selected, UAFR will not be able to establish a new custodial fund for this activity. Contact the applicable grants office at your university for further details. </t>
    </r>
  </si>
  <si>
    <r>
      <rPr>
        <b/>
        <sz val="11"/>
        <color theme="1"/>
        <rFont val="Calibri"/>
        <family val="2"/>
        <scheme val="minor"/>
      </rPr>
      <t>3.</t>
    </r>
    <r>
      <rPr>
        <sz val="11"/>
        <color theme="1"/>
        <rFont val="Calibri"/>
        <family val="2"/>
        <scheme val="minor"/>
      </rPr>
      <t xml:space="preserve">  Name of the custodial fund's external owner: </t>
    </r>
  </si>
  <si>
    <t xml:space="preserve">Per Section 2 of Business and Financial Policies and Procedures, the University will only serve as a custodian on behalf of external parties who have formalized their relationship through articles of association, bylaws, partnership agreements, or a similar document that establishes their decision-making protocol and defines their purpose.  
</t>
  </si>
  <si>
    <r>
      <rPr>
        <b/>
        <sz val="11"/>
        <color theme="1"/>
        <rFont val="Calibri"/>
        <family val="2"/>
        <scheme val="minor"/>
      </rPr>
      <t>4.</t>
    </r>
    <r>
      <rPr>
        <sz val="11"/>
        <color theme="1"/>
        <rFont val="Calibri"/>
        <family val="2"/>
        <scheme val="minor"/>
      </rPr>
      <t xml:space="preserve">  Why is the University of Illinois System agreeing to serve as the custodian for this external party and what is the System's relationship to the external party?</t>
    </r>
  </si>
  <si>
    <r>
      <rPr>
        <b/>
        <sz val="11"/>
        <color theme="1"/>
        <rFont val="Calibri"/>
        <family val="2"/>
      </rPr>
      <t>2.</t>
    </r>
    <r>
      <rPr>
        <sz val="11"/>
        <color theme="1"/>
        <rFont val="Calibri"/>
        <family val="2"/>
      </rPr>
      <t xml:space="preserve">  Is the activity related in any way to fulfilling a grant or sponsored project requirement? For example, if the proceeds are related to program income, bench fees, or visiting scholars, then the activity </t>
    </r>
    <r>
      <rPr>
        <i/>
        <sz val="11"/>
        <color theme="1"/>
        <rFont val="Calibri"/>
        <family val="2"/>
      </rPr>
      <t>may</t>
    </r>
    <r>
      <rPr>
        <sz val="11"/>
        <color theme="1"/>
        <rFont val="Calibri"/>
        <family val="2"/>
      </rPr>
      <t xml:space="preserve"> need to be accounted for in a grant fund.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the drop-down menu.</t>
    </r>
  </si>
  <si>
    <r>
      <rPr>
        <b/>
        <sz val="11"/>
        <color theme="1"/>
        <rFont val="Calibri"/>
        <family val="2"/>
        <scheme val="minor"/>
      </rPr>
      <t>7.</t>
    </r>
    <r>
      <rPr>
        <sz val="11"/>
        <color theme="1"/>
        <rFont val="Calibri"/>
        <family val="2"/>
        <scheme val="minor"/>
      </rPr>
      <t xml:space="preserve"> Do you anticipate this custodial fund to ever be in a deficit?</t>
    </r>
  </si>
  <si>
    <r>
      <t xml:space="preserve">Select </t>
    </r>
    <r>
      <rPr>
        <b/>
        <i/>
        <sz val="11"/>
        <color rgb="FFFF0000"/>
        <rFont val="Calibri"/>
        <family val="2"/>
        <scheme val="minor"/>
      </rPr>
      <t>"Yes"</t>
    </r>
    <r>
      <rPr>
        <i/>
        <sz val="11"/>
        <color rgb="FFFF0000"/>
        <rFont val="Calibri"/>
        <family val="2"/>
        <scheme val="minor"/>
      </rPr>
      <t xml:space="preserve"> or </t>
    </r>
    <r>
      <rPr>
        <b/>
        <i/>
        <sz val="11"/>
        <color rgb="FFFF0000"/>
        <rFont val="Calibri"/>
        <family val="2"/>
        <scheme val="minor"/>
      </rPr>
      <t>"No"</t>
    </r>
    <r>
      <rPr>
        <i/>
        <sz val="11"/>
        <color rgb="FFFF0000"/>
        <rFont val="Calibri"/>
        <family val="2"/>
        <scheme val="minor"/>
      </rPr>
      <t xml:space="preserve"> from the drop-down menu. </t>
    </r>
  </si>
  <si>
    <r>
      <t xml:space="preserve">Per Section 2 of the Business and Financial Policies and Procedures, any custodial fund deficit must be eliminated within </t>
    </r>
    <r>
      <rPr>
        <b/>
        <i/>
        <sz val="11"/>
        <color rgb="FFFF0000"/>
        <rFont val="Calibri"/>
        <family val="2"/>
        <scheme val="minor"/>
      </rPr>
      <t>30 days</t>
    </r>
    <r>
      <rPr>
        <i/>
        <sz val="11"/>
        <color rgb="FFFF0000"/>
        <rFont val="Calibri"/>
        <family val="2"/>
        <scheme val="minor"/>
      </rPr>
      <t xml:space="preserve">.  </t>
    </r>
  </si>
  <si>
    <r>
      <rPr>
        <b/>
        <sz val="11"/>
        <rFont val="Calibri"/>
        <family val="2"/>
        <scheme val="minor"/>
      </rPr>
      <t>6.</t>
    </r>
    <r>
      <rPr>
        <sz val="11"/>
        <color rgb="FFFF0000"/>
        <rFont val="Calibri"/>
        <family val="2"/>
        <scheme val="minor"/>
      </rPr>
      <t xml:space="preserve">  </t>
    </r>
    <r>
      <rPr>
        <sz val="11"/>
        <rFont val="Calibri"/>
        <family val="2"/>
        <scheme val="minor"/>
      </rPr>
      <t>Will any System units provide financial support to the owner of the custodial fund?</t>
    </r>
    <r>
      <rPr>
        <sz val="11"/>
        <color rgb="FFFF0000"/>
        <rFont val="Calibri"/>
        <family val="2"/>
        <scheme val="minor"/>
      </rPr>
      <t xml:space="preserve">
</t>
    </r>
  </si>
  <si>
    <r>
      <rPr>
        <b/>
        <sz val="11"/>
        <color theme="1"/>
        <rFont val="Calibri"/>
        <family val="2"/>
        <scheme val="minor"/>
      </rPr>
      <t xml:space="preserve">7a. </t>
    </r>
    <r>
      <rPr>
        <sz val="11"/>
        <color theme="1"/>
        <rFont val="Calibri"/>
        <family val="2"/>
        <scheme val="minor"/>
      </rPr>
      <t xml:space="preserve">If </t>
    </r>
    <r>
      <rPr>
        <b/>
        <sz val="11"/>
        <color theme="1"/>
        <rFont val="Calibri"/>
        <family val="2"/>
        <scheme val="minor"/>
      </rPr>
      <t>"Yes",</t>
    </r>
    <r>
      <rPr>
        <sz val="11"/>
        <color theme="1"/>
        <rFont val="Calibri"/>
        <family val="2"/>
        <scheme val="minor"/>
      </rPr>
      <t xml:space="preserve"> provide an explanation as to why there will be a deficit and what the plan is to ensure the deficit will be eliminated within 30 days:</t>
    </r>
  </si>
  <si>
    <t>Attestation Statement for the System Unit Who Is Serving as the Custodian for the External Party:</t>
  </si>
  <si>
    <r>
      <rPr>
        <b/>
        <sz val="11"/>
        <rFont val="Calibri"/>
        <family val="2"/>
      </rPr>
      <t>5</t>
    </r>
    <r>
      <rPr>
        <sz val="11"/>
        <rFont val="Calibri"/>
        <family val="2"/>
      </rPr>
      <t xml:space="preserve">. Will this requested fund code roll-up to a six-digit predecessor fund code within the same three-digit organization code? In other words, will this be a sub-fund? </t>
    </r>
  </si>
  <si>
    <r>
      <t>If "</t>
    </r>
    <r>
      <rPr>
        <b/>
        <sz val="11"/>
        <rFont val="Calibri"/>
        <family val="2"/>
      </rPr>
      <t>Yes</t>
    </r>
    <r>
      <rPr>
        <sz val="11"/>
        <rFont val="Calibri"/>
        <family val="2"/>
      </rPr>
      <t xml:space="preserve">" is selected, enter the six-digit predecessor fund code (e.g., parent fund). </t>
    </r>
  </si>
  <si>
    <t>Fund code:</t>
  </si>
  <si>
    <t>Fund title:</t>
  </si>
  <si>
    <t>Default org:</t>
  </si>
  <si>
    <t>Default program</t>
  </si>
  <si>
    <t>Fund type</t>
  </si>
  <si>
    <t>Fund predecessor</t>
  </si>
  <si>
    <t>Plant location</t>
  </si>
  <si>
    <t>ITD (grant) code</t>
  </si>
  <si>
    <t>Index code</t>
  </si>
  <si>
    <t>Index title</t>
  </si>
  <si>
    <t>Program code</t>
  </si>
  <si>
    <t>Program title</t>
  </si>
  <si>
    <t>Physical location</t>
  </si>
  <si>
    <r>
      <rPr>
        <b/>
        <sz val="11"/>
        <rFont val="Calibri"/>
        <family val="2"/>
      </rPr>
      <t>(4)</t>
    </r>
    <r>
      <rPr>
        <sz val="11"/>
        <rFont val="Calibri"/>
        <family val="2"/>
      </rPr>
      <t xml:space="preserve"> Per restrictions within the </t>
    </r>
    <r>
      <rPr>
        <i/>
        <sz val="11"/>
        <rFont val="Calibri"/>
        <family val="2"/>
      </rPr>
      <t>University Guidelines</t>
    </r>
    <r>
      <rPr>
        <sz val="11"/>
        <rFont val="Calibri"/>
        <family val="2"/>
      </rPr>
      <t xml:space="preserve"> enforced by the State of Illinois' Legislative Audit Commission, self-supporting funds cannot be subsidized with state appropriated funds or indirect cost recovery funds (such as ICR or administrative allowance). However, other fund types (such as unrestricted gift or royalty funds) are allowed to subsidize self-supporting activities if needed. Any subsidies of self-supporting funds with a 3E </t>
    </r>
    <r>
      <rPr>
        <i/>
        <sz val="11"/>
        <rFont val="Calibri"/>
        <family val="2"/>
      </rPr>
      <t>Stores and Services</t>
    </r>
    <r>
      <rPr>
        <sz val="11"/>
        <rFont val="Calibri"/>
        <family val="2"/>
      </rPr>
      <t xml:space="preserve"> fund type must be separately tracked in a unique program code (e.g., when the subsidized costs will be accounted for in a royalty fund) or fund code (e.g., when the subsidized costs will be accounted for in a unrestricted gift fund). The unique program code or fund code in these scenarios must have the </t>
    </r>
    <r>
      <rPr>
        <b/>
        <i/>
        <sz val="11"/>
        <rFont val="Calibri"/>
        <family val="2"/>
      </rPr>
      <t>SNS - Stores and Services</t>
    </r>
    <r>
      <rPr>
        <sz val="11"/>
        <rFont val="Calibri"/>
        <family val="2"/>
      </rPr>
      <t xml:space="preserve"> attribute code assigned to them in the </t>
    </r>
    <r>
      <rPr>
        <b/>
        <i/>
        <sz val="11"/>
        <rFont val="Calibri"/>
        <family val="2"/>
      </rPr>
      <t>FTMFATA</t>
    </r>
    <r>
      <rPr>
        <sz val="11"/>
        <rFont val="Calibri"/>
        <family val="2"/>
      </rPr>
      <t xml:space="preserve"> page of Banner.  </t>
    </r>
  </si>
  <si>
    <r>
      <rPr>
        <b/>
        <sz val="11"/>
        <rFont val="Calibri"/>
        <family val="2"/>
      </rPr>
      <t>(5)</t>
    </r>
    <r>
      <rPr>
        <sz val="11"/>
        <rFont val="Calibri"/>
        <family val="2"/>
      </rPr>
      <t xml:space="preserve"> Fact Sheets are a year-end tool used to report information related to accrual, deferral, and/or inventory adjustments as of June 30 for self-supporting funds to ensure proper financial reporting at year-end. University Accounting and Financial Reporting (UAFR) will review each Fact Sheet and post the appropriate year-end adjustments to Banner. A separate Fact Sheet is required to be completed and submitted for all self-supporting funds. Any accrual, deferral, and/or inventory adjustments which are not recorded in the unit's normal accounting processes must be reported on the Fact Sheet to ensure that Banner accurately reflects the fund's financial condition as of June 30. See the link below for further details: </t>
    </r>
  </si>
  <si>
    <r>
      <rPr>
        <b/>
        <sz val="11"/>
        <rFont val="Calibri"/>
        <family val="2"/>
      </rPr>
      <t>(6)</t>
    </r>
    <r>
      <rPr>
        <sz val="11"/>
        <rFont val="Calibri"/>
        <family val="2"/>
      </rPr>
      <t xml:space="preserve"> The revenue-generating activities within these funds are subject to review by Tax Compliance and Analysis and UAFR to determine if the activities are subject to reporting as Unrelated Business Income as defined in Section 18.13 in Business and Financial Policies and Procedures for further details: </t>
    </r>
  </si>
  <si>
    <r>
      <rPr>
        <b/>
        <sz val="11"/>
        <color theme="1"/>
        <rFont val="Calibri"/>
        <family val="2"/>
        <scheme val="minor"/>
      </rPr>
      <t>8.</t>
    </r>
    <r>
      <rPr>
        <sz val="11"/>
        <color theme="1"/>
        <rFont val="Calibri"/>
        <family val="2"/>
        <scheme val="minor"/>
      </rPr>
      <t xml:space="preserve"> If the activity ends in a deficit, is the custodial fund owner aware that they must provide additional funding to cover the deficit? 
</t>
    </r>
  </si>
  <si>
    <r>
      <t xml:space="preserve">The NACUBO function should be driven by the types of expenses that will be posting to this new program code. For further guidance, see the </t>
    </r>
    <r>
      <rPr>
        <u/>
        <sz val="11"/>
        <color rgb="FF0000FF"/>
        <rFont val="Calibri"/>
        <family val="2"/>
        <scheme val="minor"/>
      </rPr>
      <t>Banner Program Codes &amp; NACUBO Functions</t>
    </r>
    <r>
      <rPr>
        <sz val="11"/>
        <color rgb="FFFF0000"/>
        <rFont val="Calibri"/>
        <family val="2"/>
        <scheme val="minor"/>
      </rPr>
      <t xml:space="preserve"> webpage.</t>
    </r>
  </si>
  <si>
    <r>
      <rPr>
        <b/>
        <sz val="11"/>
        <rFont val="Calibri"/>
        <family val="2"/>
      </rPr>
      <t>4</t>
    </r>
    <r>
      <rPr>
        <sz val="11"/>
        <rFont val="Calibri"/>
        <family val="2"/>
      </rPr>
      <t xml:space="preserve">. To ensure compliance with Section 11.6 of the Business and Financial Policies and Procedures, indicate whether or not the requested program code will be used to account for fundraising and development expenses. </t>
    </r>
    <r>
      <rPr>
        <sz val="11"/>
        <color rgb="FFFF0000"/>
        <rFont val="Calibri"/>
        <family val="2"/>
      </rPr>
      <t xml:space="preserve"> 
For further details, refer to</t>
    </r>
    <r>
      <rPr>
        <sz val="11"/>
        <color rgb="FF0000FF"/>
        <rFont val="Calibri"/>
        <family val="2"/>
      </rPr>
      <t xml:space="preserve"> </t>
    </r>
    <r>
      <rPr>
        <i/>
        <u/>
        <sz val="11"/>
        <color rgb="FF0000FF"/>
        <rFont val="Calibri"/>
        <family val="2"/>
      </rPr>
      <t>Section 11.6,  Accounting for Fundraising and Development Expenses</t>
    </r>
    <r>
      <rPr>
        <i/>
        <sz val="11"/>
        <color rgb="FFFF0000"/>
        <rFont val="Calibri"/>
        <family val="2"/>
      </rPr>
      <t xml:space="preserve"> </t>
    </r>
    <r>
      <rPr>
        <sz val="11"/>
        <color rgb="FFFF0000"/>
        <rFont val="Calibri"/>
        <family val="2"/>
      </rPr>
      <t xml:space="preserve">within the Business and Financial Policies and Procedures. </t>
    </r>
  </si>
  <si>
    <r>
      <t xml:space="preserve">For further details, refer to the </t>
    </r>
    <r>
      <rPr>
        <i/>
        <u/>
        <sz val="11"/>
        <color rgb="FF0000FF"/>
        <rFont val="Calibri"/>
        <family val="2"/>
        <scheme val="minor"/>
      </rPr>
      <t>Fund Type Descriptions</t>
    </r>
    <r>
      <rPr>
        <i/>
        <sz val="11"/>
        <color rgb="FFFF0000"/>
        <rFont val="Calibri"/>
        <family val="2"/>
        <scheme val="minor"/>
      </rPr>
      <t xml:space="preserve"> webpage. 
For self-supporting and custodial fund requests, complete the additional self-supporting or custodial fund tabs as well. </t>
    </r>
  </si>
  <si>
    <r>
      <t xml:space="preserve">For further details, refer to </t>
    </r>
    <r>
      <rPr>
        <i/>
        <u/>
        <sz val="11"/>
        <color rgb="FF0000FF"/>
        <rFont val="Calibri"/>
        <family val="2"/>
        <scheme val="minor"/>
      </rPr>
      <t>Section 11.6,  Accounting for Fundraising and Development Expenses</t>
    </r>
    <r>
      <rPr>
        <i/>
        <sz val="11"/>
        <color rgb="FFFF0000"/>
        <rFont val="Calibri"/>
        <family val="2"/>
        <scheme val="minor"/>
      </rPr>
      <t xml:space="preserve"> within the Business and Financial Policies and Procedures. </t>
    </r>
  </si>
  <si>
    <r>
      <t xml:space="preserve">Type </t>
    </r>
    <r>
      <rPr>
        <b/>
        <i/>
        <sz val="11"/>
        <color rgb="FFFF0000"/>
        <rFont val="Calibri"/>
        <family val="2"/>
      </rPr>
      <t>"New"</t>
    </r>
    <r>
      <rPr>
        <i/>
        <sz val="11"/>
        <color rgb="FFFF0000"/>
        <rFont val="Calibri"/>
        <family val="2"/>
      </rPr>
      <t xml:space="preserve"> if the FOPAL segments code(s) have not yet been established in Banner. The activity code and location code are not required fields. </t>
    </r>
  </si>
  <si>
    <r>
      <t xml:space="preserve">Send completed request form as an e-mail attachment to: </t>
    </r>
    <r>
      <rPr>
        <b/>
        <u/>
        <sz val="11"/>
        <color rgb="FF0000FF"/>
        <rFont val="Calibri"/>
        <family val="2"/>
        <scheme val="minor"/>
      </rPr>
      <t>uas@uillinois.edu</t>
    </r>
  </si>
  <si>
    <r>
      <t xml:space="preserve">If requesting a gift or endowment income fund, send completed form to: </t>
    </r>
    <r>
      <rPr>
        <b/>
        <u/>
        <sz val="11"/>
        <color rgb="FF0000FF"/>
        <rFont val="Calibri"/>
        <family val="2"/>
        <scheme val="minor"/>
      </rPr>
      <t>NewAccounts@uif.uillinois.edu</t>
    </r>
  </si>
  <si>
    <r>
      <t xml:space="preserve">For assistance, you may also contact the applicable staff member at: </t>
    </r>
    <r>
      <rPr>
        <b/>
        <u/>
        <sz val="11"/>
        <color rgb="FF0000FF"/>
        <rFont val="Calibri"/>
        <family val="2"/>
        <scheme val="minor"/>
      </rPr>
      <t>Who To Ask</t>
    </r>
  </si>
  <si>
    <r>
      <rPr>
        <b/>
        <sz val="11"/>
        <rFont val="Calibri"/>
        <family val="2"/>
      </rPr>
      <t>2b</t>
    </r>
    <r>
      <rPr>
        <sz val="11"/>
        <rFont val="Calibri"/>
        <family val="2"/>
      </rPr>
      <t xml:space="preserve">. If </t>
    </r>
    <r>
      <rPr>
        <b/>
        <sz val="11"/>
        <rFont val="Calibri"/>
        <family val="2"/>
      </rPr>
      <t>"No",</t>
    </r>
    <r>
      <rPr>
        <sz val="11"/>
        <rFont val="Calibri"/>
        <family val="2"/>
      </rPr>
      <t xml:space="preserve"> provide the reason why a revenue-generating contract is not needed. For example, the requested activity may be one of the following which do not typically require a revenue-generating contract:  </t>
    </r>
    <r>
      <rPr>
        <b/>
        <sz val="11"/>
        <rFont val="Calibri"/>
        <family val="2"/>
      </rPr>
      <t>(1)</t>
    </r>
    <r>
      <rPr>
        <sz val="11"/>
        <rFont val="Calibri"/>
        <family val="2"/>
      </rPr>
      <t xml:space="preserve"> sales between University of Illinois System units, </t>
    </r>
    <r>
      <rPr>
        <b/>
        <sz val="11"/>
        <rFont val="Calibri"/>
        <family val="2"/>
      </rPr>
      <t>(2)</t>
    </r>
    <r>
      <rPr>
        <sz val="11"/>
        <rFont val="Calibri"/>
        <family val="2"/>
      </rPr>
      <t xml:space="preserve"> conference registrations fees, </t>
    </r>
    <r>
      <rPr>
        <b/>
        <sz val="11"/>
        <rFont val="Calibri"/>
        <family val="2"/>
      </rPr>
      <t>(3)</t>
    </r>
    <r>
      <rPr>
        <sz val="11"/>
        <rFont val="Calibri"/>
        <family val="2"/>
      </rPr>
      <t xml:space="preserve"> retail sales of goods, or </t>
    </r>
    <r>
      <rPr>
        <b/>
        <sz val="11"/>
        <rFont val="Calibri"/>
        <family val="2"/>
      </rPr>
      <t>(4)</t>
    </r>
    <r>
      <rPr>
        <sz val="11"/>
        <rFont val="Calibri"/>
        <family val="2"/>
      </rPr>
      <t xml:space="preserve"> hospital services to patients. </t>
    </r>
  </si>
  <si>
    <r>
      <rPr>
        <b/>
        <sz val="11"/>
        <rFont val="Calibri"/>
        <family val="2"/>
      </rPr>
      <t>9.</t>
    </r>
    <r>
      <rPr>
        <sz val="11"/>
        <rFont val="Calibri"/>
        <family val="2"/>
      </rPr>
      <t xml:space="preserve">  Are you aware that if you do not collect payment at the point of sale from your external customers, then you must bill these customers through Banner Accounts Receivable (Banner AR), unless an exemption has been granted by the appropriate parties?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the drop-down menu.</t>
    </r>
  </si>
  <si>
    <r>
      <t xml:space="preserve">If "No", be aware that you must process all receivable transactions through Banner Accounts Receivable (Banner AR), which is the University's centralized billing system.  For more information, see </t>
    </r>
    <r>
      <rPr>
        <i/>
        <u/>
        <sz val="11"/>
        <color rgb="FF0000FF"/>
        <rFont val="Calibri"/>
        <family val="2"/>
        <scheme val="minor"/>
      </rPr>
      <t>Section 5</t>
    </r>
    <r>
      <rPr>
        <i/>
        <sz val="11"/>
        <color rgb="FFFF0000"/>
        <rFont val="Calibri"/>
        <family val="2"/>
        <scheme val="minor"/>
      </rPr>
      <t xml:space="preserve"> of the Business and Financial Policies and Procedures. </t>
    </r>
  </si>
  <si>
    <r>
      <rPr>
        <b/>
        <sz val="11"/>
        <rFont val="Calibri"/>
        <family val="2"/>
      </rPr>
      <t>(3)</t>
    </r>
    <r>
      <rPr>
        <sz val="11"/>
        <rFont val="Calibri"/>
        <family val="2"/>
      </rPr>
      <t xml:space="preserve"> Per the State Finance Act, self-supporting activities are expected to break even over time.  Balances that accumulate in these funds are reviewed annually.  If balances exceed levels permitted by the </t>
    </r>
    <r>
      <rPr>
        <i/>
        <sz val="11"/>
        <rFont val="Calibri"/>
        <family val="2"/>
      </rPr>
      <t xml:space="preserve">University Guidelines </t>
    </r>
    <r>
      <rPr>
        <sz val="11"/>
        <rFont val="Calibri"/>
        <family val="2"/>
      </rPr>
      <t xml:space="preserve">enforced by the State of Illinois' Legislative Audit Commission, they will be lapsed to the applicable university's income fund. </t>
    </r>
  </si>
  <si>
    <r>
      <rPr>
        <b/>
        <sz val="11"/>
        <rFont val="Calibri"/>
        <family val="2"/>
        <scheme val="minor"/>
      </rPr>
      <t>(7)</t>
    </r>
    <r>
      <rPr>
        <sz val="11"/>
        <rFont val="Calibri"/>
        <family val="2"/>
        <scheme val="minor"/>
      </rPr>
      <t xml:space="preserve"> Sales tax must be collected on sales of tangible personal property and certain services as required by various taxing authorities. These types of sales and the related sales tax should be reported monthly to UAFR at </t>
    </r>
    <r>
      <rPr>
        <u/>
        <sz val="11"/>
        <color rgb="FF0000FF"/>
        <rFont val="Calibri"/>
        <family val="2"/>
        <scheme val="minor"/>
      </rPr>
      <t>uas@uillinois.edu</t>
    </r>
    <r>
      <rPr>
        <sz val="11"/>
        <rFont val="Calibri"/>
        <family val="2"/>
        <scheme val="minor"/>
      </rPr>
      <t xml:space="preserve">.  See Section 18.6 in Business and Financial Policies and Procedures for further details: </t>
    </r>
  </si>
  <si>
    <r>
      <t xml:space="preserve">Per </t>
    </r>
    <r>
      <rPr>
        <i/>
        <u/>
        <sz val="11"/>
        <color rgb="FF0000FF"/>
        <rFont val="Calibri"/>
        <family val="2"/>
        <scheme val="minor"/>
      </rPr>
      <t>Section 2.1</t>
    </r>
    <r>
      <rPr>
        <i/>
        <sz val="11"/>
        <color rgb="FFFF0000"/>
        <rFont val="Calibri"/>
        <family val="2"/>
        <scheme val="minor"/>
      </rPr>
      <t xml:space="preserve"> of the Business and Financial Policies and Procedures, the external party who owns the custodial fund must sign an agreement indicating they understand their responsibilities and agree to follow the University’s terms for holding money as a custodian. Include the signed Custodial Fund Agreement along with this completed FPI Form when you submit the request via email to UAFR. Note that we will not be able create a new custodial fund without a signed Custodial Fund Agreement.</t>
    </r>
  </si>
  <si>
    <r>
      <t xml:space="preserve">If "Yes", note that all financial support must be paid via a check, not through a journal voucher. See </t>
    </r>
    <r>
      <rPr>
        <i/>
        <u/>
        <sz val="11"/>
        <color rgb="FF0000FF"/>
        <rFont val="Calibri"/>
        <family val="2"/>
        <scheme val="minor"/>
      </rPr>
      <t>Section 8.1.5</t>
    </r>
    <r>
      <rPr>
        <i/>
        <sz val="11"/>
        <color rgb="FFFF0000"/>
        <rFont val="Calibri"/>
        <family val="2"/>
        <scheme val="minor"/>
      </rPr>
      <t xml:space="preserve"> of the Business and Financial Policies and Procedures for further details. </t>
    </r>
  </si>
  <si>
    <r>
      <t xml:space="preserve">If "No", ensure that the custodial fund owner is aware of this requirement before the activity begins. However, if your unit intends to provide financial support for this custodial fund's activity, follow the guidelines within </t>
    </r>
    <r>
      <rPr>
        <i/>
        <u/>
        <sz val="11"/>
        <color rgb="FF0000FF"/>
        <rFont val="Calibri"/>
        <family val="2"/>
        <scheme val="minor"/>
      </rPr>
      <t>Section 8.1.5</t>
    </r>
    <r>
      <rPr>
        <i/>
        <sz val="11"/>
        <color rgb="FFFF0000"/>
        <rFont val="Calibri"/>
        <family val="2"/>
        <scheme val="minor"/>
      </rPr>
      <t xml:space="preserve"> of the Business and Financial Policies and Procedures. </t>
    </r>
  </si>
  <si>
    <r>
      <rPr>
        <b/>
        <sz val="11"/>
        <rFont val="Calibri"/>
        <family val="2"/>
        <scheme val="minor"/>
      </rPr>
      <t>9.</t>
    </r>
    <r>
      <rPr>
        <sz val="11"/>
        <rFont val="Calibri"/>
        <family val="2"/>
        <scheme val="minor"/>
      </rPr>
      <t xml:space="preserve"> By submitting this request and completing the information below, our unit agrees to serve as a liaison between the owner of the custodial fund and the University of Illinois System. We also affirm that we will comply with </t>
    </r>
    <r>
      <rPr>
        <u/>
        <sz val="11"/>
        <color rgb="FF0000FF"/>
        <rFont val="Calibri"/>
        <family val="2"/>
        <scheme val="minor"/>
      </rPr>
      <t>Section 2</t>
    </r>
    <r>
      <rPr>
        <sz val="11"/>
        <rFont val="Calibri"/>
        <family val="2"/>
        <scheme val="minor"/>
      </rPr>
      <t xml:space="preserve"> of the Business and Financial Policies and Procedures and we have read the Custodial Fund Supplemental Information and Attestation Statement tab in its entirety: 
</t>
    </r>
  </si>
  <si>
    <r>
      <rPr>
        <b/>
        <sz val="11"/>
        <color theme="1"/>
        <rFont val="Calibri"/>
        <family val="2"/>
      </rPr>
      <t xml:space="preserve">4. </t>
    </r>
    <r>
      <rPr>
        <sz val="11"/>
        <color theme="1"/>
        <rFont val="Calibri"/>
        <family val="2"/>
      </rPr>
      <t xml:space="preserve">If this fund request will receive transfers from another Banner gift fund (i.e. if this is a sub-fund or stand alone fund request), does the donor intent of the funding source (i.e. the parent fund) allow for the expenses listed in box seven of the request? </t>
    </r>
    <r>
      <rPr>
        <i/>
        <sz val="11"/>
        <color rgb="FFFF0000"/>
        <rFont val="Calibri"/>
        <family val="2"/>
      </rPr>
      <t xml:space="preserve">Choose response from the drop-down menu to the right. </t>
    </r>
  </si>
  <si>
    <r>
      <rPr>
        <b/>
        <sz val="11"/>
        <rFont val="Calibri"/>
        <family val="2"/>
      </rPr>
      <t>9.</t>
    </r>
    <r>
      <rPr>
        <sz val="11"/>
        <rFont val="Calibri"/>
        <family val="2"/>
      </rPr>
      <t xml:space="preserve">  If this SSF is a 3E Fund, does the unit intend to subsidize any of the costs with local funds (such as on one of their Gift Funds)?  Check "N/A" if the Fund is not a 3E fund.</t>
    </r>
    <r>
      <rPr>
        <sz val="11"/>
        <color rgb="FFFF0000"/>
        <rFont val="Calibri"/>
        <family val="2"/>
      </rPr>
      <t xml:space="preserve"> </t>
    </r>
    <r>
      <rPr>
        <i/>
        <sz val="11"/>
        <color rgb="FFFF0000"/>
        <rFont val="Calibri"/>
        <family val="2"/>
      </rPr>
      <t xml:space="preserve">Choose response from the drop-down menu to the right. </t>
    </r>
  </si>
  <si>
    <r>
      <rPr>
        <b/>
        <sz val="11"/>
        <color theme="1"/>
        <rFont val="Calibri"/>
        <family val="2"/>
      </rPr>
      <t>9a</t>
    </r>
    <r>
      <rPr>
        <sz val="11"/>
        <color theme="1"/>
        <rFont val="Calibri"/>
        <family val="2"/>
      </rPr>
      <t xml:space="preserve">.  If the unit does plan on subsidizing any costs from this 3E activity on any of their local Funds, have you communicated to the unit that they need to establish a unique program code (if using state or ICR) or a unique Fund code (if using Gift) which has the "SNS" A-21 coding on it to help ensure that these subsidized costs are not included in the indirect cost study as required by </t>
    </r>
    <r>
      <rPr>
        <sz val="11"/>
        <color rgb="FF0000FF"/>
        <rFont val="Calibri"/>
        <family val="2"/>
      </rPr>
      <t>"</t>
    </r>
    <r>
      <rPr>
        <i/>
        <u/>
        <sz val="11"/>
        <color rgb="FF0000FF"/>
        <rFont val="Calibri"/>
        <family val="2"/>
      </rPr>
      <t>Setting Rates</t>
    </r>
    <r>
      <rPr>
        <sz val="11"/>
        <color rgb="FF0000FF"/>
        <rFont val="Calibri"/>
        <family val="2"/>
      </rPr>
      <t>"</t>
    </r>
    <r>
      <rPr>
        <sz val="11"/>
        <color theme="1"/>
        <rFont val="Calibri"/>
        <family val="2"/>
      </rPr>
      <t xml:space="preserve"> webpage of policy?  It's probably a good idea to email this requirement to the unit while copying in the applicable Gov't Costing office, so Gov't Costing can follow up with them if needed.  </t>
    </r>
    <r>
      <rPr>
        <i/>
        <sz val="11"/>
        <color rgb="FFFF0000"/>
        <rFont val="Calibri"/>
        <family val="2"/>
      </rPr>
      <t xml:space="preserve">Choose response from the drop-down menu to the right. </t>
    </r>
  </si>
  <si>
    <r>
      <rPr>
        <b/>
        <sz val="11"/>
        <color theme="1"/>
        <rFont val="Calibri"/>
        <family val="2"/>
      </rPr>
      <t>10.</t>
    </r>
    <r>
      <rPr>
        <sz val="11"/>
        <color theme="1"/>
        <rFont val="Calibri"/>
        <family val="2"/>
      </rPr>
      <t xml:space="preserve">  If there is any course fee revenue or required student fee assessments, do we have the appropriate approval(s)? Note that course fee approvals come from the Provost Office, whereas student fee approvals come from the BOT. As a reminder, the tuition portion of any payments from students should post to the Income Fund, whereas any course fee or student fee assessments typically post to a Self-Supporting Fund. </t>
    </r>
    <r>
      <rPr>
        <i/>
        <sz val="11"/>
        <color rgb="FFFF0000"/>
        <rFont val="Calibri"/>
        <family val="2"/>
      </rPr>
      <t xml:space="preserve">Choose response from the drop-down menu to the right. Check </t>
    </r>
    <r>
      <rPr>
        <b/>
        <i/>
        <sz val="11"/>
        <color rgb="FFFF0000"/>
        <rFont val="Calibri"/>
        <family val="2"/>
      </rPr>
      <t>"N/A"</t>
    </r>
    <r>
      <rPr>
        <i/>
        <sz val="11"/>
        <color rgb="FFFF0000"/>
        <rFont val="Calibri"/>
        <family val="2"/>
      </rPr>
      <t xml:space="preserve"> if there is no student fee revenue on this fund.  </t>
    </r>
  </si>
  <si>
    <r>
      <rPr>
        <b/>
        <sz val="11"/>
        <color theme="1"/>
        <rFont val="Calibri"/>
        <family val="2"/>
      </rPr>
      <t>11.</t>
    </r>
    <r>
      <rPr>
        <sz val="11"/>
        <color theme="1"/>
        <rFont val="Calibri"/>
        <family val="2"/>
      </rPr>
      <t xml:space="preserve">  Is a signed contract in place with the applicable university contracts office? </t>
    </r>
    <r>
      <rPr>
        <i/>
        <sz val="11"/>
        <color rgb="FFFF0000"/>
        <rFont val="Calibri"/>
        <family val="2"/>
      </rPr>
      <t>Choose response from the drop-down menu to the right. Check "N/A" if this SSF activity does not appear to require a contract (for example, if this new SSF is a 3E fund then a contract is not needed, assuming all customers are internal).</t>
    </r>
  </si>
  <si>
    <r>
      <rPr>
        <b/>
        <sz val="11"/>
        <color theme="1"/>
        <rFont val="Calibri"/>
        <family val="2"/>
      </rPr>
      <t xml:space="preserve">12. </t>
    </r>
    <r>
      <rPr>
        <sz val="11"/>
        <color theme="1"/>
        <rFont val="Calibri"/>
        <family val="2"/>
      </rPr>
      <t xml:space="preserve"> Has the unit provided a detailed explanation for the basis of their rate calculation? Is the support sufficient for anyone (such as an auditor) who may ask for details on what costs and other factors were built into the rate calculation? </t>
    </r>
    <r>
      <rPr>
        <i/>
        <sz val="11"/>
        <color rgb="FFFF0000"/>
        <rFont val="Calibri"/>
        <family val="2"/>
      </rPr>
      <t xml:space="preserve">Choose response from the drop-down menu to the right. </t>
    </r>
  </si>
  <si>
    <r>
      <rPr>
        <b/>
        <sz val="11"/>
        <color theme="1"/>
        <rFont val="Calibri"/>
        <family val="2"/>
      </rPr>
      <t xml:space="preserve">13. </t>
    </r>
    <r>
      <rPr>
        <sz val="11"/>
        <color theme="1"/>
        <rFont val="Calibri"/>
        <family val="2"/>
      </rPr>
      <t xml:space="preserve"> Has the budget been fully completed and does it provide a clear picture of the activity which will be taking place within this fund? </t>
    </r>
    <r>
      <rPr>
        <i/>
        <sz val="11"/>
        <color rgb="FFFF0000"/>
        <rFont val="Calibri"/>
        <family val="2"/>
      </rPr>
      <t>Choose response from the drop-down menu to the right.</t>
    </r>
    <r>
      <rPr>
        <sz val="11"/>
        <color theme="1"/>
        <rFont val="Calibri"/>
        <family val="2"/>
      </rPr>
      <t xml:space="preserve"> </t>
    </r>
  </si>
  <si>
    <r>
      <rPr>
        <b/>
        <sz val="11"/>
        <color theme="1"/>
        <rFont val="Calibri"/>
        <family val="2"/>
      </rPr>
      <t>14.</t>
    </r>
    <r>
      <rPr>
        <sz val="11"/>
        <color theme="1"/>
        <rFont val="Calibri"/>
        <family val="2"/>
      </rPr>
      <t xml:space="preserve">  Does the Fund break even after three years per the budget, and if not, does the unit provide a reasonable explanation as to why?  For example, a long-term activity may take five years to reach the break even point due to start-up costs.  Assure their explanation is reasonable and makes sense. </t>
    </r>
    <r>
      <rPr>
        <i/>
        <sz val="11"/>
        <color rgb="FFFF0000"/>
        <rFont val="Calibri"/>
        <family val="2"/>
      </rPr>
      <t xml:space="preserve">Choose response from the drop-down menu to the right. </t>
    </r>
  </si>
  <si>
    <r>
      <rPr>
        <b/>
        <sz val="11"/>
        <color theme="1"/>
        <rFont val="Calibri"/>
        <family val="2"/>
      </rPr>
      <t>15.</t>
    </r>
    <r>
      <rPr>
        <sz val="11"/>
        <color theme="1"/>
        <rFont val="Calibri"/>
        <family val="2"/>
      </rPr>
      <t xml:space="preserve">  If the activity appears to require the collection of sales tax, have you notified the sales tax team? </t>
    </r>
    <r>
      <rPr>
        <i/>
        <sz val="11"/>
        <color rgb="FFFF0000"/>
        <rFont val="Calibri"/>
        <family val="2"/>
      </rPr>
      <t xml:space="preserve"> </t>
    </r>
  </si>
  <si>
    <r>
      <rPr>
        <b/>
        <sz val="11"/>
        <color theme="1"/>
        <rFont val="Calibri"/>
        <family val="2"/>
      </rPr>
      <t>16.</t>
    </r>
    <r>
      <rPr>
        <sz val="11"/>
        <color theme="1"/>
        <rFont val="Calibri"/>
        <family val="2"/>
      </rPr>
      <t xml:space="preserve">  If the activity appears to have UBIT implications, have you notified the UBIT team lead? </t>
    </r>
    <r>
      <rPr>
        <i/>
        <sz val="11"/>
        <color rgb="FFFF0000"/>
        <rFont val="Calibri"/>
        <family val="2"/>
      </rPr>
      <t xml:space="preserve">Choose response from the drop-down menu to the right. </t>
    </r>
  </si>
  <si>
    <r>
      <rPr>
        <b/>
        <sz val="11"/>
        <color theme="1"/>
        <rFont val="Calibri"/>
        <family val="2"/>
      </rPr>
      <t>17.</t>
    </r>
    <r>
      <rPr>
        <sz val="11"/>
        <color theme="1"/>
        <rFont val="Calibri"/>
        <family val="2"/>
      </rPr>
      <t xml:space="preserve"> Does the new self-supporting activity appear to violate the Illinois General Assembly's "</t>
    </r>
    <r>
      <rPr>
        <i/>
        <sz val="11"/>
        <color theme="1"/>
        <rFont val="Calibri"/>
        <family val="2"/>
      </rPr>
      <t>University Credit and Retail Sales Act</t>
    </r>
    <r>
      <rPr>
        <sz val="11"/>
        <color theme="1"/>
        <rFont val="Calibri"/>
        <family val="2"/>
      </rPr>
      <t xml:space="preserve">"? </t>
    </r>
    <r>
      <rPr>
        <i/>
        <sz val="11"/>
        <color rgb="FFFF0000"/>
        <rFont val="Calibri"/>
        <family val="2"/>
      </rPr>
      <t>Choose response from the drop-down menu to the right.</t>
    </r>
  </si>
  <si>
    <r>
      <rPr>
        <b/>
        <sz val="11"/>
        <color theme="1"/>
        <rFont val="Calibri"/>
        <family val="2"/>
      </rPr>
      <t xml:space="preserve">8. </t>
    </r>
    <r>
      <rPr>
        <sz val="11"/>
        <color theme="1"/>
        <rFont val="Calibri"/>
        <family val="2"/>
      </rPr>
      <t xml:space="preserve"> Are all expenses the unit is planning to post to this fund directly related to the generation of revenue?  Does the unit understand that all expenses must directly relate to the generation of revenue, as well as that this SSF revenue cannot be used for unrelated expenses (i.e., they know not to use this as a "slush" fund)? However, there are exceptions, such as: 
</t>
    </r>
    <r>
      <rPr>
        <i/>
        <sz val="11"/>
        <color rgb="FFFF0000"/>
        <rFont val="Calibri"/>
        <family val="2"/>
      </rPr>
      <t xml:space="preserve">Choose response from the drop-down menu to the right. </t>
    </r>
  </si>
  <si>
    <r>
      <rPr>
        <b/>
        <sz val="11"/>
        <color theme="1"/>
        <rFont val="Calibri"/>
        <family val="2"/>
      </rPr>
      <t>7.</t>
    </r>
    <r>
      <rPr>
        <sz val="11"/>
        <color theme="1"/>
        <rFont val="Calibri"/>
        <family val="2"/>
      </rPr>
      <t xml:space="preserve"> If an existing program code has been selected as the default, does the assigned NACUBO function agree with the type of activity in this new fund?  </t>
    </r>
    <r>
      <rPr>
        <i/>
        <sz val="11"/>
        <color rgb="FFFF0000"/>
        <rFont val="Calibri"/>
        <family val="2"/>
      </rPr>
      <t xml:space="preserve">Choose response from the drop-down menu to the right. </t>
    </r>
  </si>
  <si>
    <r>
      <rPr>
        <b/>
        <sz val="11"/>
        <color theme="1"/>
        <rFont val="Calibri"/>
        <family val="2"/>
      </rPr>
      <t>11c.</t>
    </r>
    <r>
      <rPr>
        <sz val="11"/>
        <color theme="1"/>
        <rFont val="Calibri"/>
        <family val="2"/>
      </rPr>
      <t xml:space="preserve">  If the self-supporting activity results in a deficit, explain how the deficit will be addressed (such as increasing rates charged to future customers). 
</t>
    </r>
  </si>
  <si>
    <r>
      <rPr>
        <b/>
        <sz val="11"/>
        <rFont val="Calibri"/>
        <family val="2"/>
        <scheme val="minor"/>
      </rPr>
      <t>(13)</t>
    </r>
    <r>
      <rPr>
        <sz val="11"/>
        <rFont val="Calibri"/>
        <family val="2"/>
        <scheme val="minor"/>
      </rPr>
      <t xml:space="preserve"> By submitting this request and completing the information below, our unit approves the establishment of the requested self-supporting fund. We also affirm that we will comply with </t>
    </r>
    <r>
      <rPr>
        <u/>
        <sz val="11"/>
        <color rgb="FF0000FF"/>
        <rFont val="Calibri"/>
        <family val="2"/>
        <scheme val="minor"/>
      </rPr>
      <t>Section 22</t>
    </r>
    <r>
      <rPr>
        <sz val="11"/>
        <rFont val="Calibri"/>
        <family val="2"/>
        <scheme val="minor"/>
      </rPr>
      <t xml:space="preserve"> of the Business and Financial Policies and Procedures and  that we have read the SSF Attestation Statement tab in its entirety:</t>
    </r>
  </si>
  <si>
    <r>
      <rPr>
        <b/>
        <sz val="11"/>
        <color theme="1"/>
        <rFont val="Calibri"/>
        <family val="2"/>
      </rPr>
      <t>1.</t>
    </r>
    <r>
      <rPr>
        <sz val="11"/>
        <color theme="1"/>
        <rFont val="Calibri"/>
        <family val="2"/>
      </rPr>
      <t xml:space="preserve">  Is this revenue-generating activity supported by expenses that were paid with a University of Illinois System grant fund? Is this revenue-generating activity related to a grant or sponsored project requirement? 
For example, if the revenue was generated from activities which utilized equipment purchased with grant funding, then those activities may need to be accounted for in a grant fund. Other examples include </t>
    </r>
    <r>
      <rPr>
        <sz val="11"/>
        <rFont val="Calibri"/>
        <family val="2"/>
      </rPr>
      <t>program income</t>
    </r>
    <r>
      <rPr>
        <sz val="11"/>
        <color theme="1"/>
        <rFont val="Calibri"/>
        <family val="2"/>
      </rPr>
      <t xml:space="preserve">, bench fees, or fees charged to visiting scholars. If you need further guidance, contact the </t>
    </r>
    <r>
      <rPr>
        <sz val="11"/>
        <rFont val="Calibri"/>
        <family val="2"/>
      </rPr>
      <t>grants office</t>
    </r>
    <r>
      <rPr>
        <sz val="11"/>
        <color theme="1"/>
        <rFont val="Calibri"/>
        <family val="2"/>
      </rPr>
      <t xml:space="preserve"> at your applicable university.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the drop-down menu.</t>
    </r>
  </si>
  <si>
    <t>Form Version: 01/06/2022</t>
  </si>
  <si>
    <t>Facilities and Services</t>
  </si>
  <si>
    <t>F&amp;S requests a University Banner fund to receipt in donations from Foundation Fund 337632 – Illinois Geothermal Coalition Fund. The fund will be used to account for activities related to the  Illinois Geothermal Coalition. This includes, and is not limited to: applied research, technical advisement, education and outreach, and marketing the Coalition's efforts. Gifts will come from corporate and private donations.</t>
  </si>
  <si>
    <t>Donations from Foundation Fund 337632 – Illinois Geothermal Coalition Fund. Gifts will come from corporate and private donations.</t>
  </si>
  <si>
    <t>Applied research, technical advisement, education and outreach, and marketing the Coalition's efforts</t>
  </si>
  <si>
    <t>Illinois Geothermal Coalition</t>
  </si>
  <si>
    <t>Jenny Watkins</t>
  </si>
  <si>
    <t>Mike Alsip</t>
  </si>
  <si>
    <t>217-244-4049</t>
  </si>
  <si>
    <t>alsip@illinois.edu</t>
  </si>
  <si>
    <t>5J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</si>
</sst>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
    <numFmt numFmtId="165" formatCode="&quot;$&quot;#,##0.00"/>
  </numFmts>
  <fonts count="60" x14ac:knownFonts="1">
    <font>
      <sz val="11"/>
      <color theme="1"/>
      <name val="Calibri"/>
      <family val="2"/>
      <scheme val="minor"/>
    </font>
    <font>
      <sz val="11"/>
      <color theme="1"/>
      <name val="Calibri"/>
      <family val="2"/>
      <scheme val="minor"/>
    </font>
    <font>
      <sz val="10"/>
      <color theme="1"/>
      <name val="Cambria"/>
      <family val="1"/>
    </font>
    <font>
      <u/>
      <sz val="11"/>
      <color theme="1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i/>
      <sz val="11"/>
      <color rgb="FFFF000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theme="1"/>
      <name val="Calibri"/>
      <family val="2"/>
    </font>
    <font>
      <sz val="11"/>
      <color theme="1"/>
      <name val="Calibri"/>
      <family val="2"/>
    </font>
    <font>
      <i/>
      <sz val="11"/>
      <color rgb="FFFF0000"/>
      <name val="Calibri"/>
      <family val="2"/>
    </font>
    <font>
      <b/>
      <sz val="11"/>
      <name val="Calibri"/>
      <family val="2"/>
    </font>
    <font>
      <b/>
      <sz val="11"/>
      <color rgb="FFFF0000"/>
      <name val="Calibri"/>
      <family val="2"/>
    </font>
    <font>
      <b/>
      <u/>
      <sz val="11"/>
      <name val="Calibri"/>
      <family val="2"/>
    </font>
    <font>
      <sz val="11"/>
      <name val="Calibri"/>
      <family val="2"/>
    </font>
    <font>
      <sz val="11"/>
      <color rgb="FFFF0000"/>
      <name val="Calibri"/>
      <family val="2"/>
    </font>
    <font>
      <i/>
      <sz val="11"/>
      <color rgb="FF0000FF"/>
      <name val="Calibri"/>
      <family val="2"/>
    </font>
    <font>
      <i/>
      <sz val="11"/>
      <color rgb="FF1E27D4"/>
      <name val="Calibri"/>
      <family val="2"/>
    </font>
    <font>
      <i/>
      <u/>
      <sz val="11"/>
      <color rgb="FF0000FF"/>
      <name val="Calibri"/>
      <family val="2"/>
    </font>
    <font>
      <b/>
      <u/>
      <sz val="11"/>
      <color rgb="FF0000FF"/>
      <name val="Calibri"/>
      <family val="2"/>
    </font>
    <font>
      <b/>
      <sz val="11"/>
      <color rgb="FF1E27D4"/>
      <name val="Calibri"/>
      <family val="2"/>
    </font>
    <font>
      <b/>
      <u/>
      <sz val="11"/>
      <color theme="1"/>
      <name val="Calibri"/>
      <family val="2"/>
    </font>
    <font>
      <i/>
      <sz val="11"/>
      <name val="Calibri"/>
      <family val="2"/>
    </font>
    <font>
      <b/>
      <i/>
      <sz val="11"/>
      <color rgb="FFFF0000"/>
      <name val="Calibri"/>
      <family val="2"/>
    </font>
    <font>
      <sz val="11"/>
      <color rgb="FF1E27D4"/>
      <name val="Calibri"/>
      <family val="2"/>
    </font>
    <font>
      <b/>
      <sz val="11"/>
      <color theme="0"/>
      <name val="Calibri"/>
      <family val="2"/>
    </font>
    <font>
      <b/>
      <sz val="11"/>
      <color rgb="FFC00000"/>
      <name val="Calibri"/>
      <family val="2"/>
    </font>
    <font>
      <sz val="11"/>
      <color rgb="FF0000FF"/>
      <name val="Calibri"/>
      <family val="2"/>
    </font>
    <font>
      <u/>
      <sz val="11"/>
      <color rgb="FF0000FF"/>
      <name val="Calibri"/>
      <family val="2"/>
    </font>
    <font>
      <u/>
      <sz val="11"/>
      <color rgb="FF1E27D4"/>
      <name val="Calibri"/>
      <family val="2"/>
    </font>
    <font>
      <u/>
      <sz val="11"/>
      <color indexed="12"/>
      <name val="Calibri"/>
      <family val="2"/>
    </font>
    <font>
      <u/>
      <sz val="11"/>
      <color theme="1"/>
      <name val="Calibri"/>
      <family val="2"/>
    </font>
    <font>
      <sz val="11"/>
      <color rgb="FF1E27D4"/>
      <name val="Calibri"/>
      <family val="2"/>
      <scheme val="minor"/>
    </font>
    <font>
      <i/>
      <sz val="11"/>
      <color rgb="FF0000FF"/>
      <name val="Calibri"/>
      <family val="2"/>
      <scheme val="minor"/>
    </font>
    <font>
      <b/>
      <sz val="11"/>
      <color rgb="FFFF0000"/>
      <name val="Calibri"/>
      <family val="2"/>
      <scheme val="minor"/>
    </font>
    <font>
      <b/>
      <i/>
      <sz val="11"/>
      <color rgb="FFFF0000"/>
      <name val="Calibri"/>
      <family val="2"/>
      <scheme val="minor"/>
    </font>
    <font>
      <b/>
      <sz val="11"/>
      <color rgb="FF0000FF"/>
      <name val="Calibri"/>
      <family val="2"/>
    </font>
    <font>
      <b/>
      <sz val="11"/>
      <color theme="0"/>
      <name val="Calibri"/>
      <family val="2"/>
      <scheme val="minor"/>
    </font>
    <font>
      <b/>
      <u/>
      <sz val="11"/>
      <color rgb="FF0000FF"/>
      <name val="Calibri"/>
      <family val="2"/>
      <scheme val="minor"/>
    </font>
    <font>
      <b/>
      <i/>
      <sz val="11"/>
      <color rgb="FF0000FF"/>
      <name val="Calibri"/>
      <family val="2"/>
      <scheme val="minor"/>
    </font>
    <font>
      <sz val="11"/>
      <color rgb="FF0000FF"/>
      <name val="Calibri"/>
      <family val="2"/>
      <scheme val="minor"/>
    </font>
    <font>
      <i/>
      <sz val="11"/>
      <color theme="1"/>
      <name val="Calibri"/>
      <family val="2"/>
    </font>
    <font>
      <b/>
      <sz val="14"/>
      <color theme="3" tint="-0.499984740745262"/>
      <name val="Calibri"/>
      <family val="2"/>
    </font>
    <font>
      <b/>
      <i/>
      <sz val="11"/>
      <color theme="1"/>
      <name val="Calibri"/>
      <family val="2"/>
    </font>
    <font>
      <b/>
      <i/>
      <sz val="11"/>
      <color theme="1"/>
      <name val="Calibri"/>
      <family val="2"/>
      <scheme val="minor"/>
    </font>
    <font>
      <i/>
      <sz val="11"/>
      <name val="Calibri"/>
      <family val="2"/>
      <scheme val="minor"/>
    </font>
    <font>
      <b/>
      <i/>
      <sz val="11"/>
      <name val="Calibri"/>
      <family val="2"/>
    </font>
    <font>
      <b/>
      <i/>
      <sz val="18"/>
      <color rgb="FFFF0000"/>
      <name val="Calibri"/>
      <family val="2"/>
      <scheme val="minor"/>
    </font>
    <font>
      <b/>
      <sz val="14"/>
      <color rgb="FF0000FF"/>
      <name val="Calibri"/>
      <family val="2"/>
      <scheme val="minor"/>
    </font>
    <font>
      <b/>
      <sz val="14"/>
      <color rgb="FFFF0000"/>
      <name val="Calibri"/>
      <family val="2"/>
    </font>
    <font>
      <b/>
      <i/>
      <sz val="14"/>
      <color rgb="FFFF0000"/>
      <name val="Calibri"/>
      <family val="2"/>
    </font>
    <font>
      <b/>
      <sz val="14"/>
      <color rgb="FF0000FF"/>
      <name val="Calibri"/>
      <family val="2"/>
    </font>
    <font>
      <b/>
      <i/>
      <sz val="17"/>
      <color rgb="FFFF0000"/>
      <name val="Calibri"/>
      <family val="2"/>
      <scheme val="minor"/>
    </font>
    <font>
      <b/>
      <u/>
      <sz val="12"/>
      <color rgb="FF0000FF"/>
      <name val="Calibri"/>
      <family val="2"/>
      <scheme val="minor"/>
    </font>
    <font>
      <u/>
      <sz val="11"/>
      <color rgb="FF0000FF"/>
      <name val="Calibri"/>
      <family val="2"/>
      <scheme val="minor"/>
    </font>
    <font>
      <i/>
      <u/>
      <sz val="11"/>
      <color rgb="FF0000FF"/>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7ECFF"/>
        <bgColor indexed="64"/>
      </patternFill>
    </fill>
    <fill>
      <patternFill patternType="solid">
        <fgColor theme="0" tint="-0.249977111117893"/>
        <bgColor indexed="64"/>
      </patternFill>
    </fill>
    <fill>
      <patternFill patternType="solid">
        <fgColor rgb="FFFFFF00"/>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s>
  <cellStyleXfs count="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767">
    <xf numFmtId="0" fontId="0" fillId="0" borderId="0" xfId="0"/>
    <xf numFmtId="0" fontId="0" fillId="0" borderId="18" xfId="0" applyBorder="1" applyProtection="1"/>
    <xf numFmtId="0" fontId="0" fillId="0" borderId="19" xfId="0" applyBorder="1" applyProtection="1"/>
    <xf numFmtId="0" fontId="0" fillId="0" borderId="20" xfId="0" applyBorder="1" applyProtection="1"/>
    <xf numFmtId="0" fontId="0" fillId="0" borderId="1" xfId="0" applyBorder="1" applyProtection="1"/>
    <xf numFmtId="0" fontId="0" fillId="0" borderId="0" xfId="0" applyBorder="1" applyProtection="1"/>
    <xf numFmtId="0" fontId="0" fillId="0" borderId="2" xfId="0" applyBorder="1" applyProtection="1"/>
    <xf numFmtId="0" fontId="0" fillId="0" borderId="0" xfId="0" applyProtection="1"/>
    <xf numFmtId="0" fontId="2" fillId="0" borderId="0" xfId="0" applyFont="1" applyFill="1" applyBorder="1" applyProtection="1"/>
    <xf numFmtId="0" fontId="2" fillId="0" borderId="0" xfId="0" applyFont="1" applyFill="1" applyProtection="1"/>
    <xf numFmtId="9" fontId="0" fillId="0" borderId="0" xfId="1" applyFont="1" applyProtection="1"/>
    <xf numFmtId="0" fontId="0" fillId="0" borderId="3" xfId="0" applyBorder="1" applyProtection="1"/>
    <xf numFmtId="0" fontId="0" fillId="0" borderId="0" xfId="0" applyAlignment="1" applyProtection="1"/>
    <xf numFmtId="0" fontId="13" fillId="0" borderId="0" xfId="0" applyFont="1" applyBorder="1" applyProtection="1"/>
    <xf numFmtId="0" fontId="13" fillId="0" borderId="2" xfId="0" applyFont="1" applyBorder="1" applyProtection="1"/>
    <xf numFmtId="0" fontId="13" fillId="0" borderId="1" xfId="0" applyFont="1" applyBorder="1" applyProtection="1"/>
    <xf numFmtId="0" fontId="13" fillId="0" borderId="0" xfId="0" applyFont="1" applyFill="1" applyBorder="1" applyAlignment="1" applyProtection="1">
      <alignment horizontal="center"/>
    </xf>
    <xf numFmtId="0" fontId="13" fillId="0" borderId="0" xfId="0" applyFont="1" applyFill="1" applyBorder="1" applyProtection="1"/>
    <xf numFmtId="0" fontId="13" fillId="0" borderId="6" xfId="0" applyFont="1" applyBorder="1" applyProtection="1"/>
    <xf numFmtId="9" fontId="13" fillId="0" borderId="1" xfId="1" applyFont="1" applyBorder="1" applyProtection="1"/>
    <xf numFmtId="0" fontId="13" fillId="0" borderId="3" xfId="0" applyFont="1" applyBorder="1" applyProtection="1"/>
    <xf numFmtId="0" fontId="13" fillId="0" borderId="4" xfId="0" applyFont="1" applyBorder="1" applyProtection="1"/>
    <xf numFmtId="0" fontId="13" fillId="0" borderId="5" xfId="0" applyFont="1" applyBorder="1" applyProtection="1"/>
    <xf numFmtId="0" fontId="13" fillId="3" borderId="2" xfId="0" applyFont="1" applyFill="1" applyBorder="1" applyProtection="1"/>
    <xf numFmtId="0" fontId="13" fillId="3" borderId="5" xfId="0" applyFont="1" applyFill="1" applyBorder="1" applyProtection="1"/>
    <xf numFmtId="0" fontId="13" fillId="0" borderId="0" xfId="0" applyFont="1" applyBorder="1" applyAlignment="1" applyProtection="1">
      <alignment horizontal="right"/>
    </xf>
    <xf numFmtId="0" fontId="14" fillId="0" borderId="0" xfId="0" applyFont="1" applyFill="1" applyBorder="1" applyAlignment="1" applyProtection="1"/>
    <xf numFmtId="9" fontId="14" fillId="2" borderId="0" xfId="1" applyFont="1" applyFill="1" applyBorder="1" applyAlignment="1" applyProtection="1">
      <alignment horizontal="left"/>
    </xf>
    <xf numFmtId="0" fontId="13" fillId="2" borderId="0" xfId="0" applyFont="1" applyFill="1" applyBorder="1" applyProtection="1"/>
    <xf numFmtId="0" fontId="13" fillId="3" borderId="0" xfId="0" applyFont="1" applyFill="1" applyBorder="1" applyAlignment="1" applyProtection="1"/>
    <xf numFmtId="0" fontId="13" fillId="3" borderId="0" xfId="0" applyFont="1" applyFill="1" applyBorder="1" applyProtection="1"/>
    <xf numFmtId="0" fontId="13" fillId="3" borderId="1" xfId="0" applyFont="1" applyFill="1" applyBorder="1" applyProtection="1"/>
    <xf numFmtId="0" fontId="12" fillId="3" borderId="0" xfId="0" applyFont="1" applyFill="1" applyBorder="1" applyAlignment="1" applyProtection="1"/>
    <xf numFmtId="0" fontId="13" fillId="3" borderId="1" xfId="0" applyFont="1" applyFill="1" applyBorder="1" applyAlignment="1" applyProtection="1"/>
    <xf numFmtId="0" fontId="13" fillId="3" borderId="0" xfId="0" applyFont="1" applyFill="1" applyBorder="1" applyAlignment="1" applyProtection="1">
      <alignment horizontal="center"/>
    </xf>
    <xf numFmtId="0" fontId="13" fillId="3" borderId="4" xfId="0" applyFont="1" applyFill="1" applyBorder="1" applyAlignment="1" applyProtection="1"/>
    <xf numFmtId="0" fontId="13" fillId="3" borderId="4" xfId="0" applyFont="1" applyFill="1" applyBorder="1" applyProtection="1"/>
    <xf numFmtId="0" fontId="13" fillId="0" borderId="0" xfId="0" applyFont="1"/>
    <xf numFmtId="0" fontId="13" fillId="0" borderId="0" xfId="0" applyFont="1" applyProtection="1"/>
    <xf numFmtId="0" fontId="13" fillId="0" borderId="0" xfId="0" applyFont="1" applyFill="1" applyProtection="1"/>
    <xf numFmtId="0" fontId="12" fillId="0" borderId="0" xfId="0" applyFont="1" applyFill="1" applyBorder="1" applyAlignment="1" applyProtection="1">
      <alignment horizontal="right"/>
    </xf>
    <xf numFmtId="0" fontId="16" fillId="0" borderId="2" xfId="0" applyFont="1" applyBorder="1" applyProtection="1"/>
    <xf numFmtId="0" fontId="14" fillId="2" borderId="0" xfId="0" applyFont="1" applyFill="1" applyBorder="1" applyAlignment="1" applyProtection="1">
      <alignment vertical="top"/>
    </xf>
    <xf numFmtId="0" fontId="13" fillId="0" borderId="0" xfId="0" applyFont="1" applyFill="1" applyBorder="1" applyAlignment="1" applyProtection="1">
      <alignment horizontal="right"/>
    </xf>
    <xf numFmtId="10" fontId="13" fillId="7" borderId="6" xfId="0" applyNumberFormat="1" applyFont="1" applyFill="1" applyBorder="1" applyAlignment="1" applyProtection="1">
      <alignment horizontal="center"/>
      <protection locked="0"/>
    </xf>
    <xf numFmtId="10" fontId="12" fillId="3" borderId="6" xfId="0" applyNumberFormat="1" applyFont="1" applyFill="1" applyBorder="1" applyAlignment="1" applyProtection="1">
      <alignment horizontal="center"/>
    </xf>
    <xf numFmtId="0" fontId="12" fillId="0" borderId="0" xfId="0" applyFont="1" applyFill="1" applyBorder="1" applyAlignment="1" applyProtection="1">
      <alignment horizontal="left"/>
    </xf>
    <xf numFmtId="10" fontId="12" fillId="0" borderId="0" xfId="0" applyNumberFormat="1" applyFont="1" applyFill="1" applyBorder="1" applyAlignment="1" applyProtection="1">
      <alignment horizontal="center"/>
    </xf>
    <xf numFmtId="0" fontId="28" fillId="2" borderId="0" xfId="0" applyFont="1" applyFill="1" applyBorder="1" applyAlignment="1" applyProtection="1">
      <alignment wrapText="1"/>
    </xf>
    <xf numFmtId="0" fontId="28" fillId="0" borderId="0" xfId="0" applyFont="1" applyFill="1" applyBorder="1" applyAlignment="1" applyProtection="1"/>
    <xf numFmtId="44" fontId="13" fillId="2" borderId="6" xfId="0" applyNumberFormat="1" applyFont="1" applyFill="1" applyBorder="1" applyProtection="1"/>
    <xf numFmtId="44" fontId="13" fillId="0" borderId="0" xfId="0" applyNumberFormat="1" applyFont="1" applyFill="1" applyBorder="1" applyAlignment="1" applyProtection="1">
      <alignment horizontal="left"/>
    </xf>
    <xf numFmtId="0" fontId="13" fillId="0" borderId="13" xfId="0" applyFont="1" applyFill="1" applyBorder="1" applyAlignment="1" applyProtection="1">
      <alignment horizontal="center"/>
    </xf>
    <xf numFmtId="44" fontId="13" fillId="2" borderId="8" xfId="0" applyNumberFormat="1" applyFont="1" applyFill="1" applyBorder="1" applyProtection="1"/>
    <xf numFmtId="0" fontId="12" fillId="2" borderId="11" xfId="0" applyFont="1" applyFill="1" applyBorder="1" applyAlignment="1" applyProtection="1">
      <alignment horizontal="right"/>
    </xf>
    <xf numFmtId="44" fontId="12" fillId="2" borderId="6" xfId="0" applyNumberFormat="1" applyFont="1" applyFill="1" applyBorder="1" applyProtection="1"/>
    <xf numFmtId="0" fontId="12" fillId="2" borderId="0" xfId="0" applyFont="1" applyFill="1" applyBorder="1" applyAlignment="1" applyProtection="1">
      <alignment horizontal="right"/>
    </xf>
    <xf numFmtId="0" fontId="12" fillId="3" borderId="25" xfId="0" applyFont="1" applyFill="1" applyBorder="1" applyAlignment="1" applyProtection="1">
      <alignment horizontal="center" vertical="center" wrapText="1"/>
    </xf>
    <xf numFmtId="44" fontId="13" fillId="7" borderId="27" xfId="0" applyNumberFormat="1" applyFont="1" applyFill="1" applyBorder="1" applyAlignment="1" applyProtection="1">
      <protection locked="0"/>
    </xf>
    <xf numFmtId="43" fontId="13" fillId="7" borderId="27" xfId="0" applyNumberFormat="1" applyFont="1" applyFill="1" applyBorder="1" applyAlignment="1" applyProtection="1">
      <protection locked="0"/>
    </xf>
    <xf numFmtId="0" fontId="12" fillId="3" borderId="29" xfId="0" applyFont="1" applyFill="1" applyBorder="1" applyAlignment="1" applyProtection="1"/>
    <xf numFmtId="0" fontId="12" fillId="3" borderId="30" xfId="0" applyFont="1" applyFill="1" applyBorder="1" applyAlignment="1" applyProtection="1"/>
    <xf numFmtId="0" fontId="12" fillId="3" borderId="4" xfId="0" applyFont="1" applyFill="1" applyBorder="1" applyAlignment="1" applyProtection="1">
      <alignment horizontal="right" vertical="center"/>
    </xf>
    <xf numFmtId="44" fontId="12" fillId="3" borderId="34" xfId="0" applyNumberFormat="1" applyFont="1" applyFill="1" applyBorder="1" applyAlignment="1" applyProtection="1">
      <alignment vertical="center"/>
    </xf>
    <xf numFmtId="0" fontId="12" fillId="3" borderId="33" xfId="0" applyFont="1" applyFill="1" applyBorder="1" applyAlignment="1" applyProtection="1">
      <alignment horizontal="right" vertical="center"/>
    </xf>
    <xf numFmtId="44" fontId="12" fillId="3" borderId="39" xfId="0" applyNumberFormat="1" applyFont="1" applyFill="1" applyBorder="1" applyAlignment="1" applyProtection="1">
      <alignment vertical="center"/>
    </xf>
    <xf numFmtId="0" fontId="0" fillId="0" borderId="1" xfId="0" applyBorder="1" applyAlignment="1" applyProtection="1">
      <alignment vertical="center"/>
    </xf>
    <xf numFmtId="0" fontId="13" fillId="0" borderId="2" xfId="0" applyFont="1" applyBorder="1" applyAlignment="1" applyProtection="1">
      <alignment vertical="center"/>
    </xf>
    <xf numFmtId="0" fontId="0" fillId="0" borderId="0" xfId="0" applyAlignment="1" applyProtection="1">
      <alignment vertical="center"/>
    </xf>
    <xf numFmtId="0" fontId="13" fillId="0" borderId="2" xfId="0" applyFont="1" applyBorder="1" applyAlignment="1" applyProtection="1">
      <alignment vertical="top"/>
    </xf>
    <xf numFmtId="0" fontId="0" fillId="0" borderId="0" xfId="0" applyAlignment="1" applyProtection="1">
      <alignment vertical="top"/>
    </xf>
    <xf numFmtId="0" fontId="13" fillId="0" borderId="2" xfId="0" applyFont="1" applyBorder="1" applyAlignment="1" applyProtection="1"/>
    <xf numFmtId="0" fontId="0" fillId="0" borderId="1" xfId="0" applyBorder="1" applyAlignment="1" applyProtection="1"/>
    <xf numFmtId="0" fontId="13" fillId="2" borderId="3" xfId="0" applyFont="1" applyFill="1" applyBorder="1" applyProtection="1"/>
    <xf numFmtId="0" fontId="13" fillId="2" borderId="4" xfId="0" applyFont="1" applyFill="1" applyBorder="1" applyProtection="1"/>
    <xf numFmtId="0" fontId="13" fillId="2" borderId="5" xfId="0" applyFont="1" applyFill="1" applyBorder="1" applyProtection="1"/>
    <xf numFmtId="0" fontId="30" fillId="2" borderId="2" xfId="3" applyFont="1" applyFill="1" applyBorder="1" applyAlignment="1" applyProtection="1">
      <alignment wrapText="1"/>
    </xf>
    <xf numFmtId="0" fontId="15" fillId="0" borderId="1" xfId="3" applyFont="1" applyFill="1" applyBorder="1" applyAlignment="1" applyProtection="1">
      <alignment horizontal="right" vertical="top" wrapText="1"/>
    </xf>
    <xf numFmtId="0" fontId="15" fillId="0" borderId="0" xfId="3" applyFont="1" applyFill="1" applyBorder="1" applyAlignment="1" applyProtection="1">
      <alignment horizontal="right" vertical="top" wrapText="1"/>
    </xf>
    <xf numFmtId="0" fontId="18" fillId="0" borderId="0" xfId="3" applyFont="1" applyFill="1" applyBorder="1" applyAlignment="1" applyProtection="1">
      <alignment horizontal="left" vertical="top" wrapText="1"/>
    </xf>
    <xf numFmtId="0" fontId="30" fillId="0" borderId="2" xfId="3" applyFont="1" applyFill="1" applyBorder="1" applyAlignment="1" applyProtection="1">
      <alignment wrapText="1"/>
    </xf>
    <xf numFmtId="0" fontId="18" fillId="2" borderId="2" xfId="3" applyFont="1" applyFill="1" applyBorder="1" applyAlignment="1" applyProtection="1">
      <alignment wrapText="1"/>
    </xf>
    <xf numFmtId="0" fontId="18" fillId="0" borderId="0" xfId="3" applyFont="1" applyFill="1" applyBorder="1" applyAlignment="1" applyProtection="1">
      <alignment horizontal="center" vertical="top" wrapText="1"/>
    </xf>
    <xf numFmtId="0" fontId="30" fillId="2" borderId="1" xfId="3" applyFont="1" applyFill="1" applyBorder="1" applyAlignment="1" applyProtection="1">
      <alignment wrapText="1"/>
    </xf>
    <xf numFmtId="0" fontId="0" fillId="0" borderId="1" xfId="0" applyFont="1" applyBorder="1" applyProtection="1"/>
    <xf numFmtId="0" fontId="0" fillId="0" borderId="2" xfId="0" applyFont="1" applyBorder="1" applyProtection="1"/>
    <xf numFmtId="0" fontId="0" fillId="0" borderId="0" xfId="0" applyFont="1" applyBorder="1" applyProtection="1"/>
    <xf numFmtId="0" fontId="0" fillId="0" borderId="0" xfId="0" applyFont="1" applyFill="1" applyBorder="1" applyAlignment="1" applyProtection="1">
      <alignment horizontal="right"/>
    </xf>
    <xf numFmtId="0" fontId="36" fillId="2" borderId="0" xfId="0" applyFont="1" applyFill="1" applyBorder="1" applyAlignment="1" applyProtection="1">
      <alignment vertical="top" wrapText="1"/>
    </xf>
    <xf numFmtId="0" fontId="8" fillId="0" borderId="0" xfId="0" applyFont="1" applyFill="1" applyBorder="1" applyAlignment="1" applyProtection="1">
      <alignment horizontal="left"/>
    </xf>
    <xf numFmtId="0" fontId="0" fillId="2" borderId="0" xfId="0" applyFont="1" applyFill="1" applyBorder="1" applyAlignment="1" applyProtection="1">
      <alignment vertical="top" wrapText="1"/>
    </xf>
    <xf numFmtId="0" fontId="0" fillId="0" borderId="0" xfId="0" applyFont="1" applyBorder="1" applyAlignment="1" applyProtection="1">
      <alignment wrapText="1"/>
    </xf>
    <xf numFmtId="0" fontId="0" fillId="2" borderId="0" xfId="0" applyFont="1" applyFill="1" applyBorder="1" applyAlignment="1" applyProtection="1"/>
    <xf numFmtId="0" fontId="0" fillId="7" borderId="6" xfId="0" applyFont="1" applyFill="1" applyBorder="1" applyAlignment="1" applyProtection="1">
      <alignment horizontal="center"/>
      <protection locked="0"/>
    </xf>
    <xf numFmtId="0" fontId="13" fillId="0" borderId="19" xfId="0" applyFont="1" applyBorder="1" applyProtection="1"/>
    <xf numFmtId="0" fontId="0" fillId="0" borderId="1" xfId="0" applyBorder="1" applyAlignment="1" applyProtection="1">
      <alignment vertical="top"/>
    </xf>
    <xf numFmtId="0" fontId="13" fillId="0" borderId="0" xfId="0" applyFont="1" applyBorder="1" applyAlignment="1" applyProtection="1">
      <alignment vertical="center"/>
    </xf>
    <xf numFmtId="0" fontId="0" fillId="0" borderId="1" xfId="0" applyFont="1" applyFill="1" applyBorder="1" applyProtection="1"/>
    <xf numFmtId="0" fontId="0" fillId="0" borderId="2" xfId="0" applyFont="1" applyFill="1" applyBorder="1" applyProtection="1"/>
    <xf numFmtId="0" fontId="0" fillId="0" borderId="0" xfId="0" applyFill="1" applyProtection="1"/>
    <xf numFmtId="0" fontId="8" fillId="0" borderId="0" xfId="0" applyFont="1" applyFill="1" applyBorder="1" applyAlignment="1" applyProtection="1">
      <alignment horizontal="center" vertical="top" wrapText="1"/>
    </xf>
    <xf numFmtId="0" fontId="13" fillId="2" borderId="0" xfId="0" applyFont="1" applyFill="1" applyBorder="1" applyAlignment="1" applyProtection="1">
      <alignment horizontal="left"/>
    </xf>
    <xf numFmtId="0" fontId="13" fillId="2" borderId="0" xfId="0" applyFont="1" applyFill="1" applyBorder="1" applyAlignment="1" applyProtection="1">
      <alignment horizontal="left" vertical="top" wrapText="1"/>
    </xf>
    <xf numFmtId="0" fontId="13" fillId="2" borderId="0" xfId="0" applyFont="1" applyFill="1" applyBorder="1" applyAlignment="1" applyProtection="1">
      <alignment horizontal="left" wrapText="1"/>
    </xf>
    <xf numFmtId="0" fontId="13" fillId="2" borderId="1" xfId="0" applyFont="1" applyFill="1" applyBorder="1" applyAlignment="1" applyProtection="1">
      <alignment horizontal="left" wrapText="1"/>
    </xf>
    <xf numFmtId="0" fontId="0" fillId="0" borderId="0" xfId="0" applyBorder="1" applyAlignment="1" applyProtection="1">
      <alignment horizontal="left"/>
    </xf>
    <xf numFmtId="0" fontId="0" fillId="0" borderId="0" xfId="0" applyFont="1" applyFill="1" applyBorder="1" applyAlignment="1" applyProtection="1">
      <alignment horizontal="left" wrapText="1"/>
    </xf>
    <xf numFmtId="0" fontId="2" fillId="2" borderId="18" xfId="0" applyFont="1" applyFill="1" applyBorder="1" applyProtection="1"/>
    <xf numFmtId="0" fontId="2" fillId="2" borderId="19" xfId="0" applyFont="1" applyFill="1" applyBorder="1" applyProtection="1"/>
    <xf numFmtId="0" fontId="0" fillId="2" borderId="19" xfId="0" applyFont="1" applyFill="1" applyBorder="1" applyAlignment="1" applyProtection="1">
      <alignment horizontal="center"/>
    </xf>
    <xf numFmtId="0" fontId="2" fillId="2" borderId="20" xfId="0" applyFont="1" applyFill="1" applyBorder="1" applyProtection="1"/>
    <xf numFmtId="0" fontId="4" fillId="0" borderId="0" xfId="0" applyFont="1" applyAlignment="1" applyProtection="1">
      <alignment horizontal="center"/>
    </xf>
    <xf numFmtId="0" fontId="2" fillId="2" borderId="1" xfId="0" applyFont="1" applyFill="1" applyBorder="1" applyProtection="1"/>
    <xf numFmtId="0" fontId="2" fillId="2" borderId="0" xfId="0" applyFont="1" applyFill="1" applyBorder="1" applyProtection="1"/>
    <xf numFmtId="0" fontId="0" fillId="2" borderId="0" xfId="0" applyFont="1" applyFill="1" applyBorder="1" applyAlignment="1" applyProtection="1">
      <alignment horizontal="center"/>
    </xf>
    <xf numFmtId="0" fontId="2" fillId="2" borderId="2" xfId="0" applyFont="1" applyFill="1" applyBorder="1" applyProtection="1"/>
    <xf numFmtId="0" fontId="13" fillId="2" borderId="0" xfId="0" applyFont="1" applyFill="1" applyBorder="1" applyAlignment="1" applyProtection="1">
      <alignment wrapText="1"/>
    </xf>
    <xf numFmtId="0" fontId="13" fillId="0" borderId="2" xfId="0" applyFont="1" applyFill="1" applyBorder="1" applyProtection="1"/>
    <xf numFmtId="0" fontId="0" fillId="0" borderId="0" xfId="0" applyFont="1" applyFill="1" applyBorder="1" applyAlignment="1" applyProtection="1">
      <alignment horizontal="center"/>
    </xf>
    <xf numFmtId="0" fontId="14" fillId="2" borderId="0" xfId="0" applyFont="1" applyFill="1" applyBorder="1" applyAlignment="1" applyProtection="1">
      <alignment horizontal="left" vertical="center"/>
    </xf>
    <xf numFmtId="0" fontId="29" fillId="2" borderId="2" xfId="0" applyFont="1" applyFill="1" applyBorder="1" applyAlignment="1" applyProtection="1">
      <alignment horizontal="center"/>
    </xf>
    <xf numFmtId="0" fontId="13" fillId="2" borderId="1" xfId="0" applyFont="1" applyFill="1" applyBorder="1" applyAlignment="1" applyProtection="1">
      <alignment horizontal="left"/>
    </xf>
    <xf numFmtId="0" fontId="13" fillId="2" borderId="2" xfId="0" applyFont="1" applyFill="1" applyBorder="1" applyProtection="1"/>
    <xf numFmtId="0" fontId="13" fillId="2" borderId="1" xfId="0" applyFont="1" applyFill="1" applyBorder="1" applyProtection="1"/>
    <xf numFmtId="0" fontId="0" fillId="0" borderId="0" xfId="0" applyFont="1" applyProtection="1"/>
    <xf numFmtId="0" fontId="19" fillId="2" borderId="2" xfId="0" applyFont="1" applyFill="1" applyBorder="1" applyProtection="1"/>
    <xf numFmtId="0" fontId="13" fillId="2" borderId="2" xfId="0" applyFont="1" applyFill="1" applyBorder="1" applyAlignment="1" applyProtection="1"/>
    <xf numFmtId="49" fontId="13" fillId="0" borderId="1" xfId="0" applyNumberFormat="1" applyFont="1" applyFill="1" applyBorder="1" applyAlignment="1" applyProtection="1">
      <alignment vertical="top" wrapText="1"/>
    </xf>
    <xf numFmtId="49" fontId="13" fillId="0" borderId="0" xfId="0" applyNumberFormat="1" applyFont="1" applyFill="1" applyBorder="1" applyAlignment="1" applyProtection="1">
      <alignment horizontal="left" vertical="top" wrapText="1"/>
    </xf>
    <xf numFmtId="0" fontId="13" fillId="2" borderId="1" xfId="0" applyFont="1" applyFill="1" applyBorder="1" applyAlignment="1" applyProtection="1">
      <alignment horizontal="left" vertical="top" wrapText="1"/>
    </xf>
    <xf numFmtId="49" fontId="13" fillId="2" borderId="0" xfId="0" applyNumberFormat="1" applyFont="1" applyFill="1" applyBorder="1" applyAlignment="1" applyProtection="1">
      <alignment wrapText="1"/>
    </xf>
    <xf numFmtId="0" fontId="13" fillId="2" borderId="1" xfId="0" applyFont="1" applyFill="1" applyBorder="1" applyAlignment="1" applyProtection="1">
      <alignment vertical="center"/>
    </xf>
    <xf numFmtId="0" fontId="13" fillId="2"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13" fillId="2" borderId="2" xfId="0" applyFont="1" applyFill="1" applyBorder="1" applyAlignment="1" applyProtection="1">
      <alignment vertical="center"/>
    </xf>
    <xf numFmtId="0" fontId="13" fillId="2" borderId="0" xfId="0" applyFont="1" applyFill="1" applyBorder="1" applyAlignment="1" applyProtection="1">
      <alignment vertical="top" wrapText="1"/>
    </xf>
    <xf numFmtId="0" fontId="13" fillId="0" borderId="0" xfId="0" applyFont="1" applyBorder="1" applyAlignment="1" applyProtection="1">
      <alignment vertical="top" wrapText="1"/>
    </xf>
    <xf numFmtId="0" fontId="2" fillId="2" borderId="3" xfId="0" applyFont="1" applyFill="1" applyBorder="1" applyProtection="1"/>
    <xf numFmtId="0" fontId="2" fillId="2" borderId="4" xfId="0" applyFont="1" applyFill="1" applyBorder="1" applyProtection="1"/>
    <xf numFmtId="0" fontId="0" fillId="2" borderId="4" xfId="0" applyFont="1" applyFill="1" applyBorder="1" applyAlignment="1" applyProtection="1">
      <alignment horizontal="center"/>
    </xf>
    <xf numFmtId="0" fontId="2" fillId="2" borderId="5" xfId="0" applyFont="1" applyFill="1" applyBorder="1" applyProtection="1"/>
    <xf numFmtId="0" fontId="2" fillId="0" borderId="0" xfId="0" applyFont="1" applyProtection="1"/>
    <xf numFmtId="0" fontId="0" fillId="0" borderId="0" xfId="0" applyFont="1" applyFill="1" applyAlignment="1" applyProtection="1">
      <alignment horizontal="center"/>
    </xf>
    <xf numFmtId="0" fontId="13" fillId="0" borderId="0" xfId="0" applyFont="1" applyFill="1" applyBorder="1" applyAlignment="1" applyProtection="1">
      <alignment horizontal="left" wrapText="1"/>
    </xf>
    <xf numFmtId="0" fontId="13" fillId="0" borderId="0" xfId="0" applyFont="1" applyFill="1" applyBorder="1" applyAlignment="1" applyProtection="1"/>
    <xf numFmtId="0" fontId="4" fillId="0" borderId="0" xfId="0" applyFont="1" applyAlignment="1" applyProtection="1">
      <alignment horizontal="center" vertical="center"/>
    </xf>
    <xf numFmtId="0" fontId="13" fillId="0" borderId="1" xfId="0" applyFont="1" applyBorder="1" applyAlignment="1" applyProtection="1">
      <alignment vertical="center" wrapText="1"/>
    </xf>
    <xf numFmtId="0" fontId="2" fillId="0" borderId="0" xfId="0" applyFont="1" applyBorder="1" applyProtection="1"/>
    <xf numFmtId="0" fontId="0" fillId="0" borderId="0" xfId="0" applyFont="1" applyBorder="1" applyAlignment="1" applyProtection="1">
      <alignment horizontal="center"/>
    </xf>
    <xf numFmtId="0" fontId="0" fillId="0" borderId="0" xfId="0" applyFont="1" applyAlignment="1" applyProtection="1">
      <alignment horizontal="center"/>
    </xf>
    <xf numFmtId="0" fontId="13" fillId="2" borderId="0" xfId="0" applyFont="1" applyFill="1" applyBorder="1" applyAlignment="1" applyProtection="1">
      <alignment horizontal="left" vertical="center" wrapText="1"/>
    </xf>
    <xf numFmtId="49" fontId="13" fillId="2" borderId="0" xfId="0" applyNumberFormat="1" applyFont="1" applyFill="1" applyBorder="1" applyAlignment="1" applyProtection="1">
      <alignment horizontal="left" vertical="top" wrapText="1"/>
    </xf>
    <xf numFmtId="0" fontId="13" fillId="2" borderId="1" xfId="0" applyFont="1" applyFill="1" applyBorder="1" applyAlignment="1" applyProtection="1">
      <alignment horizontal="left" vertical="center" wrapText="1"/>
    </xf>
    <xf numFmtId="0" fontId="13" fillId="0" borderId="0" xfId="0" applyFont="1" applyBorder="1" applyAlignment="1" applyProtection="1">
      <alignment vertical="center" wrapText="1"/>
    </xf>
    <xf numFmtId="0" fontId="0" fillId="2" borderId="0" xfId="0" applyFont="1" applyFill="1" applyBorder="1" applyAlignment="1" applyProtection="1">
      <alignment horizontal="left" vertical="center" wrapText="1"/>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13" fillId="0" borderId="0" xfId="0" applyFont="1" applyFill="1" applyBorder="1" applyAlignment="1" applyProtection="1">
      <alignment horizontal="center" wrapText="1"/>
    </xf>
    <xf numFmtId="0" fontId="24" fillId="3" borderId="18" xfId="0" applyFont="1" applyFill="1" applyBorder="1" applyAlignment="1" applyProtection="1">
      <alignment horizontal="center"/>
    </xf>
    <xf numFmtId="0" fontId="13" fillId="3" borderId="20" xfId="0" applyFont="1" applyFill="1" applyBorder="1" applyProtection="1"/>
    <xf numFmtId="0" fontId="14" fillId="2" borderId="2" xfId="0" applyFont="1" applyFill="1" applyBorder="1" applyAlignment="1" applyProtection="1">
      <alignment vertical="top" wrapText="1"/>
    </xf>
    <xf numFmtId="44" fontId="13" fillId="7" borderId="27" xfId="0" applyNumberFormat="1" applyFont="1" applyFill="1" applyBorder="1" applyAlignment="1" applyProtection="1">
      <alignment horizontal="center"/>
      <protection locked="0"/>
    </xf>
    <xf numFmtId="43" fontId="13" fillId="7" borderId="27" xfId="0" applyNumberFormat="1" applyFont="1" applyFill="1" applyBorder="1" applyAlignment="1" applyProtection="1">
      <alignment horizontal="center"/>
      <protection locked="0"/>
    </xf>
    <xf numFmtId="0" fontId="15" fillId="2" borderId="1" xfId="3" applyFont="1" applyFill="1" applyBorder="1" applyAlignment="1" applyProtection="1">
      <alignment vertical="top"/>
    </xf>
    <xf numFmtId="0" fontId="15" fillId="2" borderId="0" xfId="3" applyFont="1" applyFill="1" applyBorder="1" applyAlignment="1" applyProtection="1">
      <alignment vertical="top"/>
    </xf>
    <xf numFmtId="0" fontId="16" fillId="2" borderId="2" xfId="3" applyFont="1" applyFill="1" applyBorder="1" applyAlignment="1" applyProtection="1">
      <alignment vertical="top"/>
    </xf>
    <xf numFmtId="0" fontId="15" fillId="2" borderId="0" xfId="3" applyFont="1" applyFill="1" applyBorder="1" applyAlignment="1" applyProtection="1">
      <alignment horizontal="right" wrapText="1"/>
    </xf>
    <xf numFmtId="0" fontId="12" fillId="2" borderId="0" xfId="0" applyFont="1" applyFill="1" applyBorder="1" applyProtection="1"/>
    <xf numFmtId="0" fontId="12" fillId="2" borderId="0" xfId="0" applyFont="1" applyFill="1" applyBorder="1" applyAlignment="1" applyProtection="1">
      <alignment horizontal="center"/>
    </xf>
    <xf numFmtId="0" fontId="13" fillId="2" borderId="0" xfId="0" applyFont="1" applyFill="1" applyBorder="1" applyAlignment="1" applyProtection="1">
      <alignment horizontal="center"/>
    </xf>
    <xf numFmtId="0" fontId="13" fillId="7" borderId="6" xfId="0" applyFont="1" applyFill="1" applyBorder="1" applyAlignment="1" applyProtection="1">
      <alignment horizontal="center"/>
      <protection locked="0"/>
    </xf>
    <xf numFmtId="0" fontId="12" fillId="3" borderId="6" xfId="0" applyFont="1" applyFill="1" applyBorder="1" applyAlignment="1" applyProtection="1">
      <alignment horizontal="center"/>
    </xf>
    <xf numFmtId="0" fontId="14" fillId="2" borderId="0" xfId="0" applyFont="1" applyFill="1" applyBorder="1" applyAlignment="1" applyProtection="1">
      <alignment horizontal="center" vertical="top" wrapText="1"/>
    </xf>
    <xf numFmtId="0" fontId="17" fillId="3" borderId="19" xfId="0" applyFont="1" applyFill="1" applyBorder="1" applyAlignment="1" applyProtection="1">
      <alignment horizontal="center"/>
    </xf>
    <xf numFmtId="0" fontId="13" fillId="3" borderId="0" xfId="0" applyFont="1" applyFill="1" applyBorder="1" applyAlignment="1" applyProtection="1">
      <alignment horizontal="right"/>
    </xf>
    <xf numFmtId="0" fontId="13" fillId="2" borderId="0"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43" fontId="13" fillId="7" borderId="6" xfId="0" applyNumberFormat="1" applyFont="1" applyFill="1" applyBorder="1" applyAlignment="1" applyProtection="1">
      <alignment horizontal="center"/>
      <protection locked="0"/>
    </xf>
    <xf numFmtId="44" fontId="12" fillId="3" borderId="31" xfId="0" applyNumberFormat="1" applyFont="1" applyFill="1" applyBorder="1" applyAlignment="1" applyProtection="1">
      <alignment horizontal="center" vertical="center"/>
    </xf>
    <xf numFmtId="0" fontId="15" fillId="3" borderId="24" xfId="0" applyFont="1" applyFill="1" applyBorder="1" applyAlignment="1" applyProtection="1">
      <alignment horizontal="center" vertical="center" wrapText="1"/>
    </xf>
    <xf numFmtId="44" fontId="12" fillId="3" borderId="38" xfId="0" applyNumberFormat="1" applyFont="1" applyFill="1" applyBorder="1" applyAlignment="1" applyProtection="1">
      <alignment horizontal="center" vertical="center"/>
    </xf>
    <xf numFmtId="44" fontId="13" fillId="7" borderId="6" xfId="0" applyNumberFormat="1" applyFont="1" applyFill="1" applyBorder="1" applyAlignment="1" applyProtection="1">
      <alignment horizontal="center"/>
      <protection locked="0"/>
    </xf>
    <xf numFmtId="0" fontId="13" fillId="0" borderId="0" xfId="0" applyFont="1" applyBorder="1" applyAlignment="1" applyProtection="1">
      <alignment horizontal="left" wrapText="1"/>
    </xf>
    <xf numFmtId="0" fontId="12" fillId="3" borderId="6" xfId="0" applyFont="1" applyFill="1" applyBorder="1" applyAlignment="1" applyProtection="1">
      <alignment horizontal="center" wrapText="1"/>
    </xf>
    <xf numFmtId="0" fontId="14" fillId="2" borderId="0" xfId="0" applyFont="1" applyFill="1" applyBorder="1" applyAlignment="1" applyProtection="1">
      <alignment horizontal="left" wrapText="1"/>
    </xf>
    <xf numFmtId="0" fontId="13" fillId="0" borderId="0" xfId="0" applyFont="1" applyBorder="1" applyAlignment="1" applyProtection="1">
      <alignment wrapText="1"/>
    </xf>
    <xf numFmtId="0" fontId="8" fillId="0" borderId="0" xfId="0" applyFont="1" applyFill="1" applyBorder="1" applyAlignment="1" applyProtection="1">
      <alignment horizontal="left" vertical="top" wrapText="1"/>
    </xf>
    <xf numFmtId="0" fontId="0" fillId="2" borderId="0" xfId="0" applyFont="1" applyFill="1" applyBorder="1" applyAlignment="1" applyProtection="1">
      <alignment horizontal="left"/>
    </xf>
    <xf numFmtId="0" fontId="9" fillId="2" borderId="0" xfId="0" applyFont="1" applyFill="1" applyBorder="1" applyAlignment="1" applyProtection="1">
      <alignment horizontal="left" vertical="top" wrapText="1"/>
    </xf>
    <xf numFmtId="0" fontId="13" fillId="2" borderId="2" xfId="0" applyFont="1" applyFill="1" applyBorder="1" applyAlignment="1" applyProtection="1">
      <alignment horizontal="left"/>
    </xf>
    <xf numFmtId="0" fontId="12" fillId="3" borderId="10" xfId="0" applyFont="1" applyFill="1" applyBorder="1" applyAlignment="1" applyProtection="1">
      <alignment horizontal="right"/>
    </xf>
    <xf numFmtId="0" fontId="12" fillId="3" borderId="0" xfId="0" applyFont="1" applyFill="1" applyBorder="1" applyAlignment="1" applyProtection="1">
      <alignment horizontal="right"/>
    </xf>
    <xf numFmtId="0" fontId="41" fillId="0" borderId="0" xfId="0" applyFont="1" applyFill="1" applyAlignment="1" applyProtection="1">
      <alignment horizontal="center"/>
    </xf>
    <xf numFmtId="0" fontId="0" fillId="3" borderId="2" xfId="0" applyFill="1" applyBorder="1" applyProtection="1"/>
    <xf numFmtId="0" fontId="19" fillId="0" borderId="2" xfId="0" applyFont="1" applyFill="1" applyBorder="1" applyProtection="1"/>
    <xf numFmtId="0" fontId="13" fillId="0" borderId="2" xfId="0" applyFont="1" applyFill="1" applyBorder="1" applyAlignment="1" applyProtection="1">
      <alignment vertical="center"/>
    </xf>
    <xf numFmtId="0" fontId="0" fillId="0" borderId="0" xfId="0" applyFont="1"/>
    <xf numFmtId="0" fontId="0" fillId="0" borderId="0" xfId="0" applyFont="1" applyFill="1"/>
    <xf numFmtId="0" fontId="0" fillId="7" borderId="6" xfId="0" applyFont="1" applyFill="1" applyBorder="1" applyAlignment="1">
      <alignment horizontal="left"/>
    </xf>
    <xf numFmtId="0" fontId="0" fillId="0" borderId="6" xfId="0" applyFont="1" applyFill="1" applyBorder="1" applyAlignment="1">
      <alignment horizontal="left"/>
    </xf>
    <xf numFmtId="14" fontId="0" fillId="7" borderId="6" xfId="0" applyNumberFormat="1" applyFont="1" applyFill="1" applyBorder="1" applyAlignment="1">
      <alignment horizontal="left"/>
    </xf>
    <xf numFmtId="164" fontId="0" fillId="0" borderId="6" xfId="0" applyNumberFormat="1" applyFont="1" applyFill="1" applyBorder="1"/>
    <xf numFmtId="164" fontId="0" fillId="7" borderId="7" xfId="0" applyNumberFormat="1" applyFont="1" applyFill="1" applyBorder="1"/>
    <xf numFmtId="49" fontId="0" fillId="7" borderId="6" xfId="0" applyNumberFormat="1" applyFont="1" applyFill="1" applyBorder="1" applyAlignment="1">
      <alignment horizontal="left"/>
    </xf>
    <xf numFmtId="0" fontId="4" fillId="0" borderId="0" xfId="0" applyFont="1"/>
    <xf numFmtId="0" fontId="4" fillId="3" borderId="6" xfId="0" applyFont="1" applyFill="1" applyBorder="1" applyAlignment="1">
      <alignment horizontal="center"/>
    </xf>
    <xf numFmtId="0" fontId="4" fillId="3" borderId="9" xfId="0" applyFont="1" applyFill="1" applyBorder="1" applyAlignment="1">
      <alignment horizontal="center"/>
    </xf>
    <xf numFmtId="0" fontId="0" fillId="0" borderId="6" xfId="0" applyFont="1" applyFill="1" applyBorder="1" applyAlignment="1">
      <alignment horizontal="center"/>
    </xf>
    <xf numFmtId="164" fontId="0" fillId="0" borderId="9" xfId="0" applyNumberFormat="1" applyFont="1" applyFill="1" applyBorder="1" applyAlignment="1">
      <alignment horizontal="center"/>
    </xf>
    <xf numFmtId="0" fontId="0" fillId="0" borderId="0" xfId="0" applyFont="1" applyFill="1" applyBorder="1" applyAlignment="1">
      <alignment horizontal="center"/>
    </xf>
    <xf numFmtId="164" fontId="0" fillId="0" borderId="0" xfId="0" applyNumberFormat="1" applyFont="1" applyFill="1" applyBorder="1" applyAlignment="1">
      <alignment horizontal="center"/>
    </xf>
    <xf numFmtId="0" fontId="0" fillId="0" borderId="6" xfId="0" applyFont="1" applyFill="1" applyBorder="1"/>
    <xf numFmtId="164" fontId="0" fillId="0" borderId="6" xfId="0" applyNumberFormat="1" applyFont="1" applyFill="1" applyBorder="1" applyAlignment="1">
      <alignment horizontal="left"/>
    </xf>
    <xf numFmtId="0" fontId="0" fillId="7" borderId="6" xfId="0" applyFont="1" applyFill="1" applyBorder="1"/>
    <xf numFmtId="0" fontId="0" fillId="0" borderId="6" xfId="0" applyFont="1" applyBorder="1"/>
    <xf numFmtId="0" fontId="4" fillId="0" borderId="42" xfId="0" applyFont="1" applyBorder="1" applyAlignment="1">
      <alignment horizontal="center"/>
    </xf>
    <xf numFmtId="164" fontId="0" fillId="0" borderId="27" xfId="0" applyNumberFormat="1" applyFont="1" applyFill="1" applyBorder="1" applyAlignment="1">
      <alignment horizontal="center" vertical="center"/>
    </xf>
    <xf numFmtId="0" fontId="4" fillId="0" borderId="9" xfId="0" applyFont="1" applyBorder="1" applyAlignment="1">
      <alignment horizontal="center"/>
    </xf>
    <xf numFmtId="0" fontId="4" fillId="0" borderId="33" xfId="0" applyFont="1" applyBorder="1" applyAlignment="1">
      <alignment horizontal="center"/>
    </xf>
    <xf numFmtId="0" fontId="4" fillId="0" borderId="42" xfId="0" applyFont="1" applyFill="1" applyBorder="1" applyAlignment="1">
      <alignment horizontal="center"/>
    </xf>
    <xf numFmtId="0" fontId="0" fillId="0" borderId="0" xfId="0" applyFont="1" applyFill="1" applyAlignment="1">
      <alignment vertical="center"/>
    </xf>
    <xf numFmtId="0" fontId="4" fillId="0" borderId="43" xfId="0" applyFont="1" applyBorder="1" applyAlignment="1">
      <alignment horizontal="center"/>
    </xf>
    <xf numFmtId="0" fontId="39" fillId="0" borderId="0" xfId="0" applyFont="1" applyFill="1"/>
    <xf numFmtId="0" fontId="4" fillId="0" borderId="41" xfId="0" applyFont="1" applyFill="1" applyBorder="1" applyAlignment="1">
      <alignment horizontal="right"/>
    </xf>
    <xf numFmtId="0" fontId="0" fillId="0" borderId="25" xfId="0" applyFont="1" applyBorder="1" applyAlignment="1" applyProtection="1">
      <alignment horizontal="center"/>
      <protection locked="0"/>
    </xf>
    <xf numFmtId="0" fontId="4" fillId="0" borderId="42" xfId="0" applyFont="1" applyFill="1" applyBorder="1" applyAlignment="1">
      <alignment horizontal="right"/>
    </xf>
    <xf numFmtId="0" fontId="0" fillId="0" borderId="27" xfId="0" applyFont="1" applyBorder="1" applyAlignment="1" applyProtection="1">
      <alignment horizontal="center"/>
      <protection locked="0"/>
    </xf>
    <xf numFmtId="0" fontId="13" fillId="7" borderId="6" xfId="0" applyFont="1" applyFill="1" applyBorder="1" applyAlignment="1" applyProtection="1">
      <alignment horizontal="center"/>
      <protection locked="0"/>
    </xf>
    <xf numFmtId="0" fontId="25" fillId="0" borderId="0" xfId="0" applyFont="1"/>
    <xf numFmtId="0" fontId="13" fillId="0" borderId="0" xfId="0" applyFont="1" applyFill="1"/>
    <xf numFmtId="0" fontId="4" fillId="0" borderId="0" xfId="0" applyFont="1" applyAlignment="1" applyProtection="1">
      <alignment horizontal="center"/>
    </xf>
    <xf numFmtId="0" fontId="13" fillId="0" borderId="0" xfId="0" applyFont="1" applyBorder="1" applyAlignment="1" applyProtection="1">
      <alignment vertical="top" wrapText="1"/>
    </xf>
    <xf numFmtId="49" fontId="13" fillId="0" borderId="0" xfId="0" applyNumberFormat="1"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vertical="top" wrapText="1"/>
    </xf>
    <xf numFmtId="0" fontId="19" fillId="0" borderId="1" xfId="0" applyFont="1" applyBorder="1" applyAlignment="1" applyProtection="1">
      <alignment horizontal="left" vertical="top" wrapText="1"/>
    </xf>
    <xf numFmtId="0" fontId="13" fillId="0" borderId="1" xfId="0" applyFont="1" applyBorder="1" applyAlignment="1" applyProtection="1">
      <alignment vertical="top" wrapText="1"/>
    </xf>
    <xf numFmtId="49" fontId="13" fillId="0" borderId="1" xfId="0" applyNumberFormat="1" applyFont="1" applyFill="1" applyBorder="1" applyAlignment="1" applyProtection="1">
      <alignment horizontal="left" vertical="top" wrapText="1"/>
    </xf>
    <xf numFmtId="0" fontId="18" fillId="2" borderId="0" xfId="0" applyFont="1" applyFill="1" applyBorder="1" applyAlignment="1" applyProtection="1">
      <alignment horizontal="left"/>
    </xf>
    <xf numFmtId="0" fontId="4" fillId="0" borderId="0" xfId="0" applyFont="1" applyAlignment="1" applyProtection="1">
      <alignment horizontal="center"/>
    </xf>
    <xf numFmtId="0" fontId="13" fillId="0" borderId="0" xfId="0" applyFont="1" applyFill="1" applyBorder="1" applyAlignment="1" applyProtection="1">
      <alignment horizontal="left" vertical="top" wrapText="1"/>
    </xf>
    <xf numFmtId="0" fontId="13" fillId="2" borderId="0" xfId="0" applyFont="1" applyFill="1" applyBorder="1" applyAlignment="1" applyProtection="1">
      <alignment horizontal="left"/>
    </xf>
    <xf numFmtId="0" fontId="4" fillId="0" borderId="0" xfId="0" applyFont="1" applyAlignment="1" applyProtection="1">
      <alignment horizontal="center"/>
    </xf>
    <xf numFmtId="0" fontId="14" fillId="2" borderId="0" xfId="0" applyFont="1" applyFill="1" applyBorder="1" applyAlignment="1" applyProtection="1">
      <alignment horizontal="left" vertical="top" wrapText="1"/>
    </xf>
    <xf numFmtId="43" fontId="13" fillId="2" borderId="6" xfId="5" applyFont="1" applyFill="1" applyBorder="1" applyProtection="1"/>
    <xf numFmtId="0" fontId="37" fillId="0" borderId="1" xfId="0" applyFont="1" applyBorder="1" applyProtection="1"/>
    <xf numFmtId="0" fontId="4" fillId="0" borderId="0" xfId="0" applyFont="1" applyAlignment="1" applyProtection="1">
      <alignment horizontal="center"/>
    </xf>
    <xf numFmtId="49" fontId="13" fillId="0" borderId="0" xfId="0" applyNumberFormat="1" applyFont="1" applyFill="1" applyBorder="1" applyAlignment="1" applyProtection="1">
      <alignment horizontal="left" vertical="top" wrapText="1"/>
    </xf>
    <xf numFmtId="49" fontId="13" fillId="0" borderId="1" xfId="0" applyNumberFormat="1" applyFont="1" applyFill="1" applyBorder="1" applyAlignment="1" applyProtection="1">
      <alignment horizontal="left" vertical="top" wrapText="1"/>
    </xf>
    <xf numFmtId="43" fontId="13" fillId="7" borderId="6" xfId="0" applyNumberFormat="1" applyFont="1" applyFill="1" applyBorder="1" applyAlignment="1" applyProtection="1">
      <alignment horizontal="center"/>
      <protection locked="0"/>
    </xf>
    <xf numFmtId="0" fontId="13" fillId="7" borderId="6" xfId="0" applyFont="1" applyFill="1" applyBorder="1" applyAlignment="1" applyProtection="1">
      <alignment horizontal="center"/>
      <protection locked="0"/>
    </xf>
    <xf numFmtId="0" fontId="0" fillId="0" borderId="0" xfId="0" applyFont="1" applyBorder="1" applyAlignment="1" applyProtection="1">
      <alignment horizontal="left" wrapText="1"/>
    </xf>
    <xf numFmtId="0" fontId="3" fillId="0" borderId="0" xfId="2" applyFill="1" applyBorder="1" applyAlignment="1" applyProtection="1">
      <alignment horizontal="left" wrapText="1"/>
    </xf>
    <xf numFmtId="0" fontId="18" fillId="2" borderId="1" xfId="3" applyFont="1" applyFill="1" applyBorder="1" applyAlignment="1" applyProtection="1">
      <alignment horizontal="left" vertical="top" wrapText="1"/>
    </xf>
    <xf numFmtId="0" fontId="18" fillId="2" borderId="2" xfId="3" applyFont="1" applyFill="1" applyBorder="1" applyAlignment="1" applyProtection="1">
      <alignment horizontal="left" vertical="top" wrapText="1"/>
    </xf>
    <xf numFmtId="0" fontId="13" fillId="2" borderId="1" xfId="3" applyFont="1" applyFill="1" applyBorder="1" applyAlignment="1" applyProtection="1">
      <alignment wrapText="1"/>
    </xf>
    <xf numFmtId="0" fontId="13" fillId="2" borderId="2" xfId="3" applyFont="1" applyFill="1" applyBorder="1" applyAlignment="1" applyProtection="1">
      <alignment wrapText="1"/>
    </xf>
    <xf numFmtId="0" fontId="18" fillId="2" borderId="20" xfId="3" applyFont="1" applyFill="1" applyBorder="1" applyAlignment="1" applyProtection="1">
      <alignment vertical="center"/>
    </xf>
    <xf numFmtId="0" fontId="0" fillId="0" borderId="4" xfId="0" applyBorder="1" applyProtection="1"/>
    <xf numFmtId="0" fontId="0" fillId="0" borderId="5" xfId="0" applyBorder="1" applyProtection="1"/>
    <xf numFmtId="49" fontId="13" fillId="7" borderId="6" xfId="0" applyNumberFormat="1" applyFont="1" applyFill="1" applyBorder="1" applyAlignment="1" applyProtection="1">
      <alignment horizontal="center"/>
      <protection locked="0"/>
    </xf>
    <xf numFmtId="43" fontId="13" fillId="7" borderId="6" xfId="0" applyNumberFormat="1" applyFont="1" applyFill="1" applyBorder="1" applyAlignment="1" applyProtection="1">
      <alignment horizontal="center"/>
      <protection locked="0"/>
    </xf>
    <xf numFmtId="0" fontId="4" fillId="0" borderId="0" xfId="0" applyFont="1" applyAlignment="1" applyProtection="1">
      <alignment horizontal="center"/>
    </xf>
    <xf numFmtId="43" fontId="13" fillId="7" borderId="6" xfId="0" applyNumberFormat="1" applyFont="1" applyFill="1" applyBorder="1" applyAlignment="1" applyProtection="1">
      <alignment horizontal="center"/>
      <protection locked="0"/>
    </xf>
    <xf numFmtId="0" fontId="14" fillId="2" borderId="0" xfId="0" applyFont="1" applyFill="1" applyBorder="1" applyAlignment="1" applyProtection="1">
      <alignment horizontal="right" wrapText="1"/>
    </xf>
    <xf numFmtId="0" fontId="14" fillId="2" borderId="0" xfId="0" applyFont="1" applyFill="1" applyBorder="1" applyAlignment="1" applyProtection="1">
      <alignment horizontal="right"/>
    </xf>
    <xf numFmtId="43" fontId="13" fillId="7" borderId="6" xfId="0" applyNumberFormat="1" applyFont="1" applyFill="1" applyBorder="1" applyAlignment="1" applyProtection="1">
      <alignment horizontal="center"/>
      <protection locked="0"/>
    </xf>
    <xf numFmtId="0" fontId="18" fillId="7" borderId="6" xfId="0" applyFont="1" applyFill="1" applyBorder="1" applyAlignment="1" applyProtection="1">
      <alignment horizontal="center" wrapText="1"/>
      <protection locked="0"/>
    </xf>
    <xf numFmtId="0" fontId="13" fillId="2" borderId="1" xfId="0" applyFont="1" applyFill="1" applyBorder="1" applyAlignment="1" applyProtection="1">
      <alignment vertical="top" wrapText="1"/>
    </xf>
    <xf numFmtId="0" fontId="25" fillId="3" borderId="0" xfId="0" applyFont="1" applyFill="1" applyBorder="1" applyAlignment="1" applyProtection="1">
      <alignment horizontal="left"/>
    </xf>
    <xf numFmtId="0" fontId="13" fillId="3" borderId="0" xfId="0" applyFont="1" applyFill="1" applyBorder="1" applyAlignment="1" applyProtection="1">
      <alignment horizontal="right"/>
    </xf>
    <xf numFmtId="0" fontId="4" fillId="8" borderId="0" xfId="0" applyFont="1" applyFill="1" applyAlignment="1">
      <alignment horizontal="center"/>
    </xf>
    <xf numFmtId="0" fontId="0" fillId="0" borderId="27" xfId="0" applyFont="1" applyFill="1" applyBorder="1" applyAlignment="1">
      <alignment horizontal="left"/>
    </xf>
    <xf numFmtId="0" fontId="11" fillId="9" borderId="34" xfId="0" applyFont="1" applyFill="1" applyBorder="1" applyAlignment="1">
      <alignment horizontal="left"/>
    </xf>
    <xf numFmtId="164" fontId="0" fillId="0" borderId="6" xfId="0" applyNumberFormat="1" applyFont="1" applyFill="1" applyBorder="1" applyAlignment="1">
      <alignment horizontal="left"/>
    </xf>
    <xf numFmtId="43" fontId="13" fillId="7" borderId="6" xfId="0" applyNumberFormat="1" applyFont="1" applyFill="1" applyBorder="1" applyAlignment="1" applyProtection="1">
      <alignment horizontal="center"/>
      <protection locked="0"/>
    </xf>
    <xf numFmtId="43" fontId="13" fillId="7" borderId="6" xfId="0" applyNumberFormat="1" applyFont="1" applyFill="1" applyBorder="1" applyAlignment="1" applyProtection="1">
      <alignment horizontal="center"/>
      <protection locked="0"/>
    </xf>
    <xf numFmtId="0" fontId="13" fillId="2" borderId="0" xfId="0" applyFont="1" applyFill="1" applyBorder="1" applyAlignment="1" applyProtection="1">
      <alignment horizontal="left" vertical="center" wrapText="1"/>
    </xf>
    <xf numFmtId="0" fontId="4" fillId="0" borderId="0" xfId="0" applyFont="1" applyAlignment="1" applyProtection="1">
      <alignment horizontal="center"/>
    </xf>
    <xf numFmtId="0" fontId="13" fillId="2" borderId="1" xfId="0" applyFont="1" applyFill="1" applyBorder="1" applyAlignment="1" applyProtection="1">
      <alignment horizontal="left" vertical="center" wrapText="1"/>
    </xf>
    <xf numFmtId="0" fontId="13" fillId="0" borderId="0" xfId="0" applyFont="1" applyBorder="1" applyAlignment="1" applyProtection="1">
      <alignment vertical="center" wrapText="1"/>
    </xf>
    <xf numFmtId="0" fontId="12" fillId="2" borderId="0" xfId="0" applyFont="1" applyFill="1" applyBorder="1" applyAlignment="1" applyProtection="1">
      <alignment horizontal="center"/>
    </xf>
    <xf numFmtId="0" fontId="13" fillId="2" borderId="0" xfId="0" applyFont="1" applyFill="1" applyBorder="1" applyAlignment="1" applyProtection="1">
      <alignment horizontal="left" vertical="center" wrapText="1"/>
    </xf>
    <xf numFmtId="0" fontId="4" fillId="0" borderId="0" xfId="0" applyFont="1" applyAlignment="1" applyProtection="1">
      <alignment horizontal="center"/>
    </xf>
    <xf numFmtId="0" fontId="13" fillId="2" borderId="1" xfId="0" applyFont="1" applyFill="1" applyBorder="1" applyAlignment="1" applyProtection="1">
      <alignment horizontal="left" vertical="center" wrapText="1"/>
    </xf>
    <xf numFmtId="0" fontId="13" fillId="7" borderId="6" xfId="0" applyFont="1" applyFill="1" applyBorder="1" applyAlignment="1" applyProtection="1">
      <alignment horizontal="center"/>
      <protection locked="0"/>
    </xf>
    <xf numFmtId="0" fontId="13" fillId="2" borderId="0" xfId="0" applyFont="1" applyFill="1" applyBorder="1" applyAlignment="1" applyProtection="1">
      <alignment horizontal="left" vertical="top" wrapText="1"/>
    </xf>
    <xf numFmtId="0" fontId="14" fillId="0" borderId="0" xfId="0" applyFont="1" applyFill="1" applyBorder="1" applyAlignment="1" applyProtection="1">
      <alignment horizontal="right"/>
    </xf>
    <xf numFmtId="0" fontId="14" fillId="0" borderId="0" xfId="0" applyFont="1" applyBorder="1" applyAlignment="1" applyProtection="1">
      <alignment horizontal="left" vertical="top" wrapText="1"/>
    </xf>
    <xf numFmtId="0" fontId="18" fillId="2" borderId="0" xfId="0" applyFont="1" applyFill="1" applyBorder="1" applyAlignment="1" applyProtection="1">
      <alignment horizontal="left" vertical="top" wrapText="1"/>
    </xf>
    <xf numFmtId="0" fontId="21" fillId="2" borderId="0"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3" fillId="3" borderId="0" xfId="0" applyFont="1" applyFill="1" applyBorder="1" applyAlignment="1" applyProtection="1">
      <alignment horizontal="right"/>
    </xf>
    <xf numFmtId="0" fontId="18" fillId="3" borderId="1" xfId="2" applyFont="1" applyFill="1" applyBorder="1" applyAlignment="1" applyProtection="1">
      <alignment horizontal="right"/>
    </xf>
    <xf numFmtId="0" fontId="18" fillId="3" borderId="0" xfId="2" applyFont="1" applyFill="1" applyBorder="1" applyAlignment="1" applyProtection="1">
      <alignment horizontal="right"/>
    </xf>
    <xf numFmtId="0" fontId="14" fillId="0" borderId="0" xfId="0" applyFont="1" applyFill="1" applyBorder="1" applyAlignment="1" applyProtection="1">
      <alignment horizontal="left"/>
    </xf>
    <xf numFmtId="0" fontId="14" fillId="2" borderId="0" xfId="0" applyFont="1" applyFill="1" applyBorder="1" applyAlignment="1" applyProtection="1">
      <alignment horizontal="left"/>
    </xf>
    <xf numFmtId="0" fontId="14" fillId="0" borderId="0" xfId="0" applyFont="1" applyBorder="1" applyAlignment="1" applyProtection="1">
      <alignment horizontal="left" wrapText="1"/>
    </xf>
    <xf numFmtId="0" fontId="0" fillId="0" borderId="0" xfId="0" applyFont="1" applyAlignment="1" applyProtection="1">
      <alignment horizontal="left" vertical="center"/>
    </xf>
    <xf numFmtId="0" fontId="41" fillId="0" borderId="0" xfId="0" applyFont="1" applyAlignment="1" applyProtection="1">
      <alignment horizontal="center" vertical="center"/>
    </xf>
    <xf numFmtId="0" fontId="13" fillId="2" borderId="2" xfId="0" applyFont="1" applyFill="1" applyBorder="1" applyAlignment="1" applyProtection="1">
      <alignment vertical="top" wrapText="1"/>
    </xf>
    <xf numFmtId="0" fontId="13" fillId="2" borderId="0" xfId="0" applyFont="1" applyFill="1" applyBorder="1" applyAlignment="1" applyProtection="1">
      <alignment horizontal="left" vertical="center" wrapText="1"/>
    </xf>
    <xf numFmtId="0" fontId="13" fillId="7" borderId="6" xfId="0" applyFont="1" applyFill="1" applyBorder="1" applyAlignment="1" applyProtection="1">
      <alignment horizontal="center"/>
      <protection locked="0"/>
    </xf>
    <xf numFmtId="0" fontId="4" fillId="0" borderId="0" xfId="0" applyFont="1" applyAlignment="1" applyProtection="1">
      <alignment horizontal="center"/>
    </xf>
    <xf numFmtId="0" fontId="13" fillId="2" borderId="1" xfId="0" applyFont="1" applyFill="1" applyBorder="1" applyAlignment="1" applyProtection="1">
      <alignment horizontal="left" vertical="center" wrapText="1"/>
    </xf>
    <xf numFmtId="0" fontId="13" fillId="2" borderId="0" xfId="0" applyFont="1" applyFill="1" applyBorder="1" applyAlignment="1" applyProtection="1">
      <alignment vertical="top" wrapText="1"/>
    </xf>
    <xf numFmtId="0" fontId="13" fillId="0" borderId="0" xfId="0" applyFont="1" applyBorder="1" applyAlignment="1" applyProtection="1">
      <alignment vertical="center" wrapText="1"/>
    </xf>
    <xf numFmtId="0" fontId="13" fillId="2" borderId="0" xfId="0" applyFont="1" applyFill="1" applyBorder="1" applyAlignment="1" applyProtection="1">
      <alignment wrapText="1"/>
    </xf>
    <xf numFmtId="0" fontId="12" fillId="2" borderId="0" xfId="0" applyFont="1" applyFill="1" applyBorder="1" applyAlignment="1" applyProtection="1">
      <alignment horizontal="center"/>
    </xf>
    <xf numFmtId="0" fontId="14" fillId="0" borderId="10" xfId="0" applyFont="1" applyFill="1" applyBorder="1" applyAlignment="1" applyProtection="1">
      <alignment vertical="top"/>
    </xf>
    <xf numFmtId="0" fontId="14" fillId="0" borderId="0" xfId="0" applyFont="1" applyFill="1" applyBorder="1" applyAlignment="1" applyProtection="1">
      <alignment vertical="top"/>
    </xf>
    <xf numFmtId="0" fontId="0" fillId="0" borderId="0" xfId="0" applyBorder="1"/>
    <xf numFmtId="0" fontId="0" fillId="0" borderId="2" xfId="0" applyBorder="1"/>
    <xf numFmtId="0" fontId="4" fillId="0" borderId="6" xfId="0" applyFont="1" applyFill="1" applyBorder="1" applyAlignment="1">
      <alignment horizontal="right"/>
    </xf>
    <xf numFmtId="164" fontId="0" fillId="0" borderId="6" xfId="0" applyNumberFormat="1" applyFont="1" applyFill="1" applyBorder="1" applyAlignment="1">
      <alignment horizontal="center"/>
    </xf>
    <xf numFmtId="164" fontId="0" fillId="0" borderId="44" xfId="0" applyNumberFormat="1" applyFont="1" applyFill="1" applyBorder="1" applyAlignment="1">
      <alignment horizontal="center"/>
    </xf>
    <xf numFmtId="0" fontId="4" fillId="0" borderId="44" xfId="0" applyFont="1" applyFill="1" applyBorder="1" applyAlignment="1">
      <alignment horizontal="right"/>
    </xf>
    <xf numFmtId="0" fontId="4" fillId="0" borderId="42" xfId="0" applyFont="1" applyBorder="1" applyAlignment="1">
      <alignment horizontal="right"/>
    </xf>
    <xf numFmtId="0" fontId="4" fillId="0" borderId="43" xfId="0" applyFont="1" applyBorder="1" applyAlignment="1">
      <alignment horizontal="right"/>
    </xf>
    <xf numFmtId="164" fontId="18" fillId="3" borderId="0" xfId="0" applyNumberFormat="1" applyFont="1" applyFill="1" applyBorder="1" applyAlignment="1" applyProtection="1">
      <alignment horizontal="center"/>
    </xf>
    <xf numFmtId="0" fontId="20" fillId="0" borderId="0" xfId="0" applyFont="1" applyFill="1" applyBorder="1" applyAlignment="1" applyProtection="1">
      <alignment horizontal="left"/>
    </xf>
    <xf numFmtId="0" fontId="13" fillId="0" borderId="0" xfId="0" applyFont="1" applyFill="1" applyBorder="1" applyAlignment="1" applyProtection="1">
      <alignment horizontal="left"/>
    </xf>
    <xf numFmtId="0" fontId="13" fillId="7" borderId="6" xfId="0" applyFont="1" applyFill="1" applyBorder="1" applyAlignment="1" applyProtection="1">
      <alignment horizontal="center"/>
      <protection locked="0"/>
    </xf>
    <xf numFmtId="0" fontId="21" fillId="2" borderId="0" xfId="0" applyFont="1" applyFill="1" applyBorder="1" applyAlignment="1" applyProtection="1">
      <alignment horizontal="left" vertical="center" wrapText="1"/>
    </xf>
    <xf numFmtId="43" fontId="13" fillId="7" borderId="6" xfId="0" applyNumberFormat="1" applyFont="1" applyFill="1" applyBorder="1" applyAlignment="1" applyProtection="1">
      <alignment horizontal="center"/>
      <protection locked="0"/>
    </xf>
    <xf numFmtId="0" fontId="13" fillId="3" borderId="0" xfId="0" applyFont="1" applyFill="1" applyBorder="1" applyAlignment="1" applyProtection="1">
      <alignment horizontal="right"/>
    </xf>
    <xf numFmtId="0" fontId="0" fillId="0" borderId="6" xfId="0" applyFont="1" applyBorder="1" applyAlignment="1">
      <alignment horizontal="center"/>
    </xf>
    <xf numFmtId="0" fontId="3" fillId="0" borderId="0" xfId="2"/>
    <xf numFmtId="0" fontId="0" fillId="8" borderId="0" xfId="0" applyFont="1" applyFill="1"/>
    <xf numFmtId="0" fontId="13" fillId="2" borderId="0" xfId="0" applyFont="1" applyFill="1" applyBorder="1" applyAlignment="1" applyProtection="1">
      <alignment horizontal="right"/>
    </xf>
    <xf numFmtId="0" fontId="3" fillId="0" borderId="6" xfId="2" applyBorder="1" applyAlignment="1"/>
    <xf numFmtId="0" fontId="0" fillId="0" borderId="0" xfId="0" applyAlignment="1">
      <alignment horizontal="right"/>
    </xf>
    <xf numFmtId="0" fontId="0" fillId="0" borderId="6" xfId="0" applyBorder="1"/>
    <xf numFmtId="0" fontId="3" fillId="7" borderId="6" xfId="2" applyFill="1" applyBorder="1" applyAlignment="1">
      <alignment horizontal="center"/>
    </xf>
    <xf numFmtId="0" fontId="0" fillId="7" borderId="6" xfId="0" applyFill="1" applyBorder="1"/>
    <xf numFmtId="0" fontId="0" fillId="0" borderId="0" xfId="0" applyFont="1" applyFill="1" applyBorder="1" applyAlignment="1">
      <alignment horizontal="left"/>
    </xf>
    <xf numFmtId="0" fontId="3" fillId="7" borderId="6" xfId="2" applyFill="1" applyBorder="1"/>
    <xf numFmtId="0" fontId="38" fillId="0" borderId="0" xfId="0" applyFont="1" applyBorder="1" applyAlignment="1">
      <alignment vertical="top" wrapText="1"/>
    </xf>
    <xf numFmtId="43" fontId="13" fillId="7" borderId="6" xfId="0" applyNumberFormat="1" applyFont="1" applyFill="1" applyBorder="1" applyAlignment="1" applyProtection="1">
      <alignment horizontal="center"/>
      <protection locked="0"/>
    </xf>
    <xf numFmtId="0" fontId="14" fillId="0" borderId="0" xfId="0" applyFont="1" applyFill="1" applyBorder="1" applyAlignment="1" applyProtection="1">
      <alignment horizontal="left" vertical="top" wrapText="1"/>
    </xf>
    <xf numFmtId="0" fontId="0" fillId="0" borderId="7" xfId="0" applyFont="1" applyFill="1" applyBorder="1" applyAlignment="1">
      <alignment horizontal="left"/>
    </xf>
    <xf numFmtId="0" fontId="0" fillId="9" borderId="2" xfId="0" applyFont="1" applyFill="1" applyBorder="1" applyAlignment="1">
      <alignment horizontal="center" vertical="center"/>
    </xf>
    <xf numFmtId="164" fontId="0" fillId="0" borderId="7" xfId="0" applyNumberFormat="1" applyFont="1" applyFill="1" applyBorder="1" applyAlignment="1">
      <alignment horizontal="left"/>
    </xf>
    <xf numFmtId="0" fontId="4" fillId="0" borderId="45" xfId="0" applyFont="1" applyBorder="1" applyAlignment="1">
      <alignment horizontal="center"/>
    </xf>
    <xf numFmtId="0" fontId="0" fillId="9" borderId="34" xfId="0" applyFont="1" applyFill="1" applyBorder="1" applyAlignment="1">
      <alignment horizontal="center"/>
    </xf>
    <xf numFmtId="164" fontId="0" fillId="9" borderId="40" xfId="0" applyNumberFormat="1" applyFont="1" applyFill="1" applyBorder="1" applyAlignment="1">
      <alignment horizontal="center" vertical="center"/>
    </xf>
    <xf numFmtId="0" fontId="0" fillId="9" borderId="27" xfId="0" applyFont="1" applyFill="1" applyBorder="1" applyAlignment="1">
      <alignment horizontal="center"/>
    </xf>
    <xf numFmtId="0" fontId="13" fillId="7" borderId="6" xfId="0" applyFont="1" applyFill="1" applyBorder="1" applyAlignment="1" applyProtection="1">
      <alignment horizontal="center"/>
      <protection locked="0"/>
    </xf>
    <xf numFmtId="0" fontId="14" fillId="2" borderId="0" xfId="0" applyFont="1" applyFill="1" applyBorder="1" applyAlignment="1" applyProtection="1">
      <alignment horizontal="left" vertical="top" wrapText="1"/>
    </xf>
    <xf numFmtId="0" fontId="13" fillId="2" borderId="0" xfId="0" applyFont="1" applyFill="1" applyBorder="1" applyAlignment="1" applyProtection="1">
      <alignment horizontal="center"/>
    </xf>
    <xf numFmtId="0" fontId="13" fillId="0" borderId="0" xfId="0" applyFont="1" applyFill="1" applyBorder="1" applyAlignment="1" applyProtection="1">
      <alignment horizontal="right" wrapText="1"/>
    </xf>
    <xf numFmtId="43" fontId="13" fillId="2" borderId="6" xfId="0" applyNumberFormat="1" applyFont="1" applyFill="1" applyBorder="1" applyProtection="1"/>
    <xf numFmtId="44" fontId="12" fillId="2" borderId="0" xfId="0" applyNumberFormat="1" applyFont="1" applyFill="1" applyBorder="1" applyProtection="1"/>
    <xf numFmtId="0" fontId="0" fillId="0" borderId="0" xfId="0" applyFill="1" applyBorder="1" applyAlignment="1" applyProtection="1">
      <alignment horizontal="right" wrapText="1"/>
    </xf>
    <xf numFmtId="0" fontId="18" fillId="2" borderId="1" xfId="3" applyFont="1" applyFill="1" applyBorder="1" applyAlignment="1" applyProtection="1">
      <alignment horizontal="left" vertical="top" wrapText="1"/>
    </xf>
    <xf numFmtId="0" fontId="18" fillId="2" borderId="0" xfId="3" applyFont="1" applyFill="1" applyBorder="1" applyAlignment="1" applyProtection="1">
      <alignment horizontal="left" vertical="top" wrapText="1"/>
    </xf>
    <xf numFmtId="0" fontId="18" fillId="2" borderId="2" xfId="3" applyFont="1" applyFill="1" applyBorder="1" applyAlignment="1" applyProtection="1">
      <alignment horizontal="left" vertical="top" wrapText="1"/>
    </xf>
    <xf numFmtId="0" fontId="32" fillId="2" borderId="1" xfId="2" applyFont="1" applyFill="1" applyBorder="1" applyAlignment="1" applyProtection="1">
      <alignment horizontal="left" vertical="top"/>
    </xf>
    <xf numFmtId="0" fontId="32" fillId="2" borderId="0" xfId="2" applyFont="1" applyFill="1" applyBorder="1" applyAlignment="1" applyProtection="1">
      <alignment horizontal="left" vertical="top"/>
    </xf>
    <xf numFmtId="0" fontId="32" fillId="2" borderId="2" xfId="2" applyFont="1" applyFill="1" applyBorder="1" applyAlignment="1" applyProtection="1">
      <alignment horizontal="left" vertical="top"/>
    </xf>
    <xf numFmtId="164" fontId="0" fillId="8" borderId="6" xfId="0" applyNumberFormat="1" applyFont="1" applyFill="1" applyBorder="1" applyAlignment="1">
      <alignment horizontal="center"/>
    </xf>
    <xf numFmtId="0" fontId="4" fillId="8" borderId="6" xfId="0" applyFont="1" applyFill="1" applyBorder="1" applyAlignment="1">
      <alignment horizontal="right"/>
    </xf>
    <xf numFmtId="0" fontId="0" fillId="8" borderId="27" xfId="0" applyFont="1" applyFill="1" applyBorder="1" applyAlignment="1" applyProtection="1">
      <alignment horizontal="center"/>
      <protection locked="0"/>
    </xf>
    <xf numFmtId="0" fontId="14" fillId="2" borderId="0" xfId="0" applyFont="1" applyFill="1" applyBorder="1" applyAlignment="1" applyProtection="1">
      <alignment vertical="top" wrapText="1"/>
    </xf>
    <xf numFmtId="0" fontId="18" fillId="2" borderId="1" xfId="3" applyFont="1" applyFill="1" applyBorder="1" applyAlignment="1" applyProtection="1">
      <alignment horizontal="left" wrapText="1"/>
    </xf>
    <xf numFmtId="0" fontId="18" fillId="2" borderId="0" xfId="3" applyFont="1" applyFill="1" applyBorder="1" applyAlignment="1" applyProtection="1">
      <alignment horizontal="left" wrapText="1"/>
    </xf>
    <xf numFmtId="0" fontId="18" fillId="2" borderId="2" xfId="3" applyFont="1" applyFill="1" applyBorder="1" applyAlignment="1" applyProtection="1">
      <alignment horizontal="left" wrapText="1"/>
    </xf>
    <xf numFmtId="0" fontId="34" fillId="2" borderId="1" xfId="2" applyFont="1" applyFill="1" applyBorder="1" applyAlignment="1" applyProtection="1">
      <alignment horizontal="left" vertical="top" wrapText="1"/>
    </xf>
    <xf numFmtId="0" fontId="34" fillId="2" borderId="0" xfId="2" applyFont="1" applyFill="1" applyBorder="1" applyAlignment="1" applyProtection="1">
      <alignment horizontal="left" vertical="top" wrapText="1"/>
    </xf>
    <xf numFmtId="0" fontId="34" fillId="2" borderId="2" xfId="2" applyFont="1" applyFill="1" applyBorder="1" applyAlignment="1" applyProtection="1">
      <alignment horizontal="left" vertical="top" wrapText="1"/>
    </xf>
    <xf numFmtId="0" fontId="30" fillId="0" borderId="1" xfId="3" applyFont="1" applyFill="1" applyBorder="1" applyAlignment="1" applyProtection="1">
      <alignment horizontal="left" vertical="top" wrapText="1"/>
    </xf>
    <xf numFmtId="0" fontId="30" fillId="0" borderId="0" xfId="3" applyFont="1" applyFill="1" applyBorder="1" applyAlignment="1" applyProtection="1">
      <alignment horizontal="left" vertical="top" wrapText="1"/>
    </xf>
    <xf numFmtId="0" fontId="30" fillId="0" borderId="2" xfId="3" applyFont="1" applyFill="1" applyBorder="1" applyAlignment="1" applyProtection="1">
      <alignment horizontal="left" vertical="top" wrapText="1"/>
    </xf>
    <xf numFmtId="0" fontId="46" fillId="0" borderId="1" xfId="3" applyFont="1" applyFill="1" applyBorder="1" applyAlignment="1" applyProtection="1">
      <alignment horizontal="center" wrapText="1"/>
    </xf>
    <xf numFmtId="0" fontId="46" fillId="0" borderId="0" xfId="3" applyFont="1" applyFill="1" applyBorder="1" applyAlignment="1" applyProtection="1">
      <alignment horizontal="center" wrapText="1"/>
    </xf>
    <xf numFmtId="0" fontId="46" fillId="0" borderId="2" xfId="3" applyFont="1" applyFill="1" applyBorder="1" applyAlignment="1" applyProtection="1">
      <alignment horizontal="center" wrapText="1"/>
    </xf>
    <xf numFmtId="0" fontId="18" fillId="0" borderId="1" xfId="2" applyFont="1" applyFill="1" applyBorder="1" applyAlignment="1" applyProtection="1">
      <alignment horizontal="left" vertical="top" wrapText="1"/>
    </xf>
    <xf numFmtId="0" fontId="18" fillId="0" borderId="0" xfId="2" applyFont="1" applyFill="1" applyBorder="1" applyAlignment="1" applyProtection="1">
      <alignment horizontal="left" vertical="top" wrapText="1"/>
    </xf>
    <xf numFmtId="0" fontId="18" fillId="0" borderId="2" xfId="2" applyFont="1" applyFill="1" applyBorder="1" applyAlignment="1" applyProtection="1">
      <alignment horizontal="left" vertical="top" wrapText="1"/>
    </xf>
    <xf numFmtId="0" fontId="30" fillId="2" borderId="3" xfId="3" applyFont="1" applyFill="1" applyBorder="1" applyAlignment="1" applyProtection="1">
      <alignment wrapText="1"/>
    </xf>
    <xf numFmtId="0" fontId="16" fillId="2" borderId="4" xfId="3" applyFont="1" applyFill="1" applyBorder="1" applyAlignment="1" applyProtection="1">
      <alignment vertical="top"/>
    </xf>
    <xf numFmtId="0" fontId="16" fillId="2" borderId="5" xfId="3" applyFont="1" applyFill="1" applyBorder="1" applyAlignment="1" applyProtection="1">
      <alignment vertical="top"/>
    </xf>
    <xf numFmtId="0" fontId="8" fillId="0" borderId="0" xfId="0" applyFont="1" applyFill="1" applyBorder="1" applyAlignment="1" applyProtection="1">
      <alignment horizontal="left" vertical="top" wrapText="1"/>
    </xf>
    <xf numFmtId="0" fontId="4" fillId="2" borderId="0" xfId="0" applyFont="1" applyFill="1" applyBorder="1" applyAlignment="1" applyProtection="1"/>
    <xf numFmtId="0" fontId="21" fillId="2" borderId="0" xfId="0" applyFont="1" applyFill="1" applyBorder="1" applyAlignment="1" applyProtection="1">
      <alignment horizontal="left" vertical="center" wrapText="1"/>
    </xf>
    <xf numFmtId="0" fontId="18" fillId="0" borderId="19" xfId="3" applyFont="1" applyFill="1" applyBorder="1" applyAlignment="1" applyProtection="1">
      <alignment vertical="center"/>
    </xf>
    <xf numFmtId="0" fontId="13" fillId="0" borderId="0" xfId="3" applyFont="1" applyFill="1" applyBorder="1" applyAlignment="1" applyProtection="1">
      <alignment horizontal="left" vertical="top" wrapText="1"/>
    </xf>
    <xf numFmtId="0" fontId="0" fillId="0" borderId="0" xfId="0" applyFill="1" applyBorder="1" applyProtection="1"/>
    <xf numFmtId="0" fontId="15" fillId="0" borderId="0" xfId="3" applyFont="1" applyFill="1" applyBorder="1" applyAlignment="1" applyProtection="1">
      <alignment horizontal="right" vertical="top"/>
    </xf>
    <xf numFmtId="0" fontId="15" fillId="0" borderId="0" xfId="3" applyFont="1" applyFill="1" applyBorder="1" applyAlignment="1" applyProtection="1">
      <alignment vertical="top"/>
    </xf>
    <xf numFmtId="0" fontId="15" fillId="0" borderId="0" xfId="3" applyFont="1" applyFill="1" applyBorder="1" applyAlignment="1" applyProtection="1">
      <alignment horizontal="right" wrapText="1"/>
    </xf>
    <xf numFmtId="0" fontId="4" fillId="0" borderId="0" xfId="0" applyFont="1" applyAlignment="1" applyProtection="1">
      <alignment horizontal="center"/>
    </xf>
    <xf numFmtId="49" fontId="13" fillId="0" borderId="1" xfId="0" applyNumberFormat="1" applyFont="1" applyFill="1" applyBorder="1" applyAlignment="1" applyProtection="1">
      <alignment horizontal="left" vertical="top" wrapText="1"/>
    </xf>
    <xf numFmtId="49" fontId="13" fillId="0" borderId="0" xfId="0" applyNumberFormat="1" applyFont="1" applyFill="1" applyBorder="1" applyAlignment="1" applyProtection="1">
      <alignment horizontal="left" vertical="top" wrapText="1"/>
    </xf>
    <xf numFmtId="0" fontId="13" fillId="3" borderId="0" xfId="0" applyFont="1" applyFill="1" applyBorder="1" applyAlignment="1" applyProtection="1">
      <alignment horizontal="right"/>
    </xf>
    <xf numFmtId="0" fontId="18" fillId="3" borderId="1" xfId="2" applyFont="1" applyFill="1" applyBorder="1" applyAlignment="1" applyProtection="1">
      <alignment horizontal="right"/>
    </xf>
    <xf numFmtId="0" fontId="18" fillId="3" borderId="0" xfId="2" applyFont="1" applyFill="1" applyBorder="1" applyAlignment="1" applyProtection="1">
      <alignment horizontal="right"/>
    </xf>
    <xf numFmtId="0" fontId="33" fillId="0" borderId="1" xfId="2" applyFont="1" applyBorder="1" applyProtection="1"/>
    <xf numFmtId="0" fontId="33" fillId="0" borderId="0" xfId="2" applyFont="1" applyBorder="1" applyProtection="1"/>
    <xf numFmtId="0" fontId="33" fillId="0" borderId="2" xfId="2" applyFont="1" applyBorder="1" applyProtection="1"/>
    <xf numFmtId="0" fontId="53" fillId="0" borderId="1" xfId="3" applyFont="1" applyFill="1" applyBorder="1" applyAlignment="1" applyProtection="1">
      <alignment horizontal="center" wrapText="1"/>
    </xf>
    <xf numFmtId="0" fontId="53" fillId="0" borderId="0" xfId="3" applyFont="1" applyFill="1" applyBorder="1" applyAlignment="1" applyProtection="1">
      <alignment horizontal="center" wrapText="1"/>
    </xf>
    <xf numFmtId="0" fontId="53" fillId="0" borderId="2" xfId="3" applyFont="1" applyFill="1" applyBorder="1" applyAlignment="1" applyProtection="1">
      <alignment horizontal="center" wrapText="1"/>
    </xf>
    <xf numFmtId="0" fontId="15" fillId="2" borderId="1" xfId="3" applyFont="1" applyFill="1" applyBorder="1" applyAlignment="1" applyProtection="1">
      <alignment horizontal="right" vertical="top"/>
    </xf>
    <xf numFmtId="0" fontId="15" fillId="2" borderId="0" xfId="3" applyFont="1" applyFill="1" applyBorder="1" applyAlignment="1" applyProtection="1">
      <alignment horizontal="right" vertical="top"/>
    </xf>
    <xf numFmtId="0" fontId="33" fillId="0" borderId="1" xfId="2" applyFont="1" applyBorder="1" applyAlignment="1" applyProtection="1">
      <alignment vertical="top"/>
    </xf>
    <xf numFmtId="0" fontId="33" fillId="0" borderId="0" xfId="2" applyFont="1" applyBorder="1" applyAlignment="1" applyProtection="1">
      <alignment vertical="top"/>
    </xf>
    <xf numFmtId="0" fontId="33" fillId="0" borderId="2" xfId="2" applyFont="1" applyBorder="1" applyAlignment="1" applyProtection="1">
      <alignment vertical="top"/>
    </xf>
    <xf numFmtId="0" fontId="33" fillId="0" borderId="1" xfId="0" applyFont="1" applyBorder="1" applyProtection="1"/>
    <xf numFmtId="0" fontId="33" fillId="0" borderId="0" xfId="0" applyFont="1" applyBorder="1" applyProtection="1"/>
    <xf numFmtId="0" fontId="33" fillId="0" borderId="2" xfId="0" applyFont="1" applyBorder="1" applyProtection="1"/>
    <xf numFmtId="0" fontId="15" fillId="0" borderId="0" xfId="3" applyFont="1" applyFill="1" applyBorder="1" applyAlignment="1" applyProtection="1">
      <alignment horizontal="right" vertical="top" wrapText="1"/>
    </xf>
    <xf numFmtId="0" fontId="13" fillId="3" borderId="1" xfId="0" applyFont="1" applyFill="1" applyBorder="1" applyAlignment="1" applyProtection="1">
      <alignment horizontal="right"/>
    </xf>
    <xf numFmtId="0" fontId="13" fillId="3" borderId="0" xfId="0" applyFont="1" applyFill="1" applyBorder="1" applyAlignment="1" applyProtection="1">
      <alignment horizontal="right"/>
    </xf>
    <xf numFmtId="0" fontId="10" fillId="2" borderId="1" xfId="2" applyFont="1" applyFill="1" applyBorder="1" applyAlignment="1" applyProtection="1">
      <alignment horizontal="center"/>
    </xf>
    <xf numFmtId="0" fontId="10" fillId="2" borderId="0" xfId="2" applyFont="1" applyFill="1" applyBorder="1" applyAlignment="1" applyProtection="1">
      <alignment horizontal="center"/>
    </xf>
    <xf numFmtId="0" fontId="10" fillId="2" borderId="2" xfId="2" applyFont="1" applyFill="1" applyBorder="1" applyAlignment="1" applyProtection="1">
      <alignment horizontal="center"/>
    </xf>
    <xf numFmtId="0" fontId="10" fillId="2" borderId="3" xfId="2" applyFont="1" applyFill="1" applyBorder="1" applyAlignment="1" applyProtection="1">
      <alignment horizontal="center"/>
    </xf>
    <xf numFmtId="0" fontId="10" fillId="2" borderId="4" xfId="2" applyFont="1" applyFill="1" applyBorder="1" applyAlignment="1" applyProtection="1">
      <alignment horizontal="center"/>
    </xf>
    <xf numFmtId="0" fontId="10" fillId="2" borderId="5" xfId="2" applyFont="1" applyFill="1" applyBorder="1" applyAlignment="1" applyProtection="1">
      <alignment horizontal="center"/>
    </xf>
    <xf numFmtId="0" fontId="43" fillId="0" borderId="18" xfId="0" applyFont="1" applyBorder="1" applyAlignment="1" applyProtection="1">
      <alignment horizontal="center"/>
    </xf>
    <xf numFmtId="0" fontId="44" fillId="0" borderId="19" xfId="0" applyFont="1" applyBorder="1" applyAlignment="1" applyProtection="1">
      <alignment horizontal="center"/>
    </xf>
    <xf numFmtId="0" fontId="13" fillId="2" borderId="0" xfId="0" applyFont="1" applyFill="1" applyBorder="1" applyAlignment="1" applyProtection="1">
      <alignment horizontal="left" vertical="top" wrapText="1"/>
    </xf>
    <xf numFmtId="0" fontId="13" fillId="2" borderId="16" xfId="0" applyFont="1" applyFill="1" applyBorder="1" applyAlignment="1" applyProtection="1">
      <alignment horizontal="left" vertical="top" wrapText="1"/>
    </xf>
    <xf numFmtId="0" fontId="13" fillId="7" borderId="7"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0" fontId="12" fillId="2" borderId="6" xfId="0" applyFont="1" applyFill="1" applyBorder="1" applyAlignment="1" applyProtection="1">
      <alignment horizontal="center"/>
      <protection locked="0"/>
    </xf>
    <xf numFmtId="0" fontId="13" fillId="7" borderId="12" xfId="0" applyFont="1" applyFill="1" applyBorder="1" applyAlignment="1" applyProtection="1">
      <alignment horizontal="left" vertical="top" wrapText="1"/>
      <protection locked="0"/>
    </xf>
    <xf numFmtId="0" fontId="13" fillId="7" borderId="13" xfId="0" applyFont="1" applyFill="1" applyBorder="1" applyAlignment="1" applyProtection="1">
      <alignment horizontal="left" vertical="top" wrapText="1"/>
      <protection locked="0"/>
    </xf>
    <xf numFmtId="0" fontId="13" fillId="7" borderId="14" xfId="0" applyFont="1" applyFill="1" applyBorder="1" applyAlignment="1" applyProtection="1">
      <alignment horizontal="left" vertical="top" wrapText="1"/>
      <protection locked="0"/>
    </xf>
    <xf numFmtId="0" fontId="13" fillId="7" borderId="10" xfId="0" applyFont="1" applyFill="1" applyBorder="1" applyAlignment="1" applyProtection="1">
      <alignment horizontal="left" vertical="top" wrapText="1"/>
      <protection locked="0"/>
    </xf>
    <xf numFmtId="0" fontId="13" fillId="7" borderId="0" xfId="0" applyFont="1" applyFill="1" applyBorder="1" applyAlignment="1" applyProtection="1">
      <alignment horizontal="left" vertical="top" wrapText="1"/>
      <protection locked="0"/>
    </xf>
    <xf numFmtId="0" fontId="13" fillId="7" borderId="11" xfId="0" applyFont="1" applyFill="1" applyBorder="1" applyAlignment="1" applyProtection="1">
      <alignment horizontal="left" vertical="top" wrapText="1"/>
      <protection locked="0"/>
    </xf>
    <xf numFmtId="0" fontId="13" fillId="7" borderId="15" xfId="0" applyFont="1" applyFill="1" applyBorder="1" applyAlignment="1" applyProtection="1">
      <alignment horizontal="left" vertical="top" wrapText="1"/>
      <protection locked="0"/>
    </xf>
    <xf numFmtId="0" fontId="13" fillId="7" borderId="16" xfId="0" applyFont="1" applyFill="1" applyBorder="1" applyAlignment="1" applyProtection="1">
      <alignment horizontal="left" vertical="top" wrapText="1"/>
      <protection locked="0"/>
    </xf>
    <xf numFmtId="0" fontId="13" fillId="7" borderId="17" xfId="0" applyFont="1" applyFill="1" applyBorder="1" applyAlignment="1" applyProtection="1">
      <alignment horizontal="left" vertical="top" wrapText="1"/>
      <protection locked="0"/>
    </xf>
    <xf numFmtId="0" fontId="13" fillId="2" borderId="0" xfId="0" applyFont="1" applyFill="1" applyBorder="1" applyAlignment="1" applyProtection="1">
      <alignment horizontal="right"/>
    </xf>
    <xf numFmtId="0" fontId="14" fillId="2" borderId="13" xfId="0" applyFont="1" applyFill="1" applyBorder="1" applyAlignment="1" applyProtection="1">
      <alignment horizontal="center"/>
    </xf>
    <xf numFmtId="0" fontId="18" fillId="7" borderId="7" xfId="0" applyFont="1" applyFill="1" applyBorder="1" applyAlignment="1" applyProtection="1">
      <alignment horizontal="center" vertical="center" wrapText="1"/>
      <protection locked="0"/>
    </xf>
    <xf numFmtId="0" fontId="18" fillId="7" borderId="9"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13" fillId="7" borderId="7" xfId="0" applyFont="1" applyFill="1" applyBorder="1" applyAlignment="1" applyProtection="1">
      <alignment horizontal="left"/>
      <protection locked="0"/>
    </xf>
    <xf numFmtId="0" fontId="13" fillId="7" borderId="8" xfId="0" applyFont="1" applyFill="1" applyBorder="1" applyAlignment="1" applyProtection="1">
      <alignment horizontal="left"/>
      <protection locked="0"/>
    </xf>
    <xf numFmtId="0" fontId="13" fillId="7" borderId="9" xfId="0" applyFont="1" applyFill="1" applyBorder="1" applyAlignment="1" applyProtection="1">
      <alignment horizontal="left"/>
      <protection locked="0"/>
    </xf>
    <xf numFmtId="164" fontId="13" fillId="6" borderId="6" xfId="0" applyNumberFormat="1" applyFont="1" applyFill="1" applyBorder="1" applyAlignment="1" applyProtection="1">
      <alignment horizontal="center"/>
    </xf>
    <xf numFmtId="0" fontId="15" fillId="3" borderId="19" xfId="0" applyFont="1" applyFill="1" applyBorder="1" applyAlignment="1" applyProtection="1">
      <alignment horizontal="center"/>
    </xf>
    <xf numFmtId="0" fontId="17" fillId="3" borderId="19" xfId="0" applyFont="1" applyFill="1" applyBorder="1" applyAlignment="1" applyProtection="1">
      <alignment horizontal="center"/>
    </xf>
    <xf numFmtId="0" fontId="10" fillId="2" borderId="18" xfId="2" applyFont="1" applyFill="1" applyBorder="1" applyAlignment="1" applyProtection="1">
      <alignment horizontal="center"/>
    </xf>
    <xf numFmtId="0" fontId="10" fillId="2" borderId="19" xfId="2" applyFont="1" applyFill="1" applyBorder="1" applyAlignment="1" applyProtection="1">
      <alignment horizontal="center"/>
    </xf>
    <xf numFmtId="0" fontId="10" fillId="2" borderId="20" xfId="2" applyFont="1" applyFill="1" applyBorder="1" applyAlignment="1" applyProtection="1">
      <alignment horizontal="center"/>
    </xf>
    <xf numFmtId="0" fontId="13" fillId="7" borderId="6" xfId="0" applyFont="1" applyFill="1" applyBorder="1" applyAlignment="1" applyProtection="1">
      <alignment horizontal="center"/>
      <protection locked="0"/>
    </xf>
    <xf numFmtId="0" fontId="12" fillId="2" borderId="6" xfId="0" applyFont="1" applyFill="1" applyBorder="1" applyAlignment="1" applyProtection="1">
      <alignment horizontal="center"/>
    </xf>
    <xf numFmtId="0" fontId="13" fillId="7" borderId="7" xfId="0" applyNumberFormat="1" applyFont="1" applyFill="1" applyBorder="1" applyAlignment="1" applyProtection="1">
      <alignment horizontal="center"/>
    </xf>
    <xf numFmtId="0" fontId="13" fillId="7" borderId="9" xfId="0" applyNumberFormat="1" applyFont="1" applyFill="1" applyBorder="1" applyAlignment="1" applyProtection="1">
      <alignment horizontal="center"/>
    </xf>
    <xf numFmtId="0" fontId="13" fillId="7" borderId="7" xfId="0" applyFont="1" applyFill="1" applyBorder="1" applyAlignment="1" applyProtection="1">
      <alignment horizontal="center"/>
    </xf>
    <xf numFmtId="0" fontId="13" fillId="7" borderId="8" xfId="0" applyFont="1" applyFill="1" applyBorder="1" applyAlignment="1" applyProtection="1">
      <alignment horizontal="center"/>
    </xf>
    <xf numFmtId="0" fontId="13" fillId="7" borderId="9" xfId="0" applyFont="1" applyFill="1" applyBorder="1" applyAlignment="1" applyProtection="1">
      <alignment horizontal="center"/>
    </xf>
    <xf numFmtId="0" fontId="14" fillId="0" borderId="0"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0" fontId="12" fillId="2" borderId="1" xfId="0" applyFont="1" applyFill="1" applyBorder="1" applyAlignment="1" applyProtection="1">
      <alignment horizontal="left"/>
    </xf>
    <xf numFmtId="0" fontId="12" fillId="2" borderId="0" xfId="0" applyFont="1" applyFill="1" applyBorder="1" applyAlignment="1" applyProtection="1">
      <alignment horizontal="left"/>
    </xf>
    <xf numFmtId="0" fontId="3" fillId="7" borderId="7" xfId="2" applyFill="1" applyBorder="1" applyAlignment="1" applyProtection="1">
      <alignment horizontal="left"/>
      <protection locked="0"/>
    </xf>
    <xf numFmtId="14" fontId="18" fillId="7" borderId="7" xfId="0" applyNumberFormat="1" applyFont="1" applyFill="1" applyBorder="1" applyAlignment="1" applyProtection="1">
      <alignment horizontal="center"/>
      <protection locked="0"/>
    </xf>
    <xf numFmtId="0" fontId="18" fillId="7" borderId="8" xfId="0" applyFont="1" applyFill="1" applyBorder="1" applyAlignment="1" applyProtection="1">
      <alignment horizontal="center"/>
      <protection locked="0"/>
    </xf>
    <xf numFmtId="0" fontId="18" fillId="7" borderId="9" xfId="0" applyFont="1" applyFill="1" applyBorder="1" applyAlignment="1" applyProtection="1">
      <alignment horizontal="center"/>
      <protection locked="0"/>
    </xf>
    <xf numFmtId="164" fontId="18" fillId="4" borderId="7" xfId="0" applyNumberFormat="1" applyFont="1" applyFill="1" applyBorder="1" applyAlignment="1" applyProtection="1">
      <alignment horizontal="center"/>
    </xf>
    <xf numFmtId="164" fontId="18" fillId="4" borderId="8" xfId="0" applyNumberFormat="1" applyFont="1" applyFill="1" applyBorder="1" applyAlignment="1" applyProtection="1">
      <alignment horizontal="center"/>
    </xf>
    <xf numFmtId="164" fontId="18" fillId="4" borderId="9" xfId="0" applyNumberFormat="1" applyFont="1" applyFill="1" applyBorder="1" applyAlignment="1" applyProtection="1">
      <alignment horizontal="center"/>
    </xf>
    <xf numFmtId="0" fontId="13" fillId="6" borderId="6" xfId="0" applyFont="1" applyFill="1" applyBorder="1" applyAlignment="1" applyProtection="1">
      <alignment horizontal="center"/>
    </xf>
    <xf numFmtId="0" fontId="25" fillId="3" borderId="1" xfId="0" applyFont="1" applyFill="1" applyBorder="1" applyAlignment="1" applyProtection="1">
      <alignment horizontal="center"/>
    </xf>
    <xf numFmtId="0" fontId="25" fillId="3" borderId="0" xfId="0" applyFont="1" applyFill="1" applyBorder="1" applyAlignment="1" applyProtection="1">
      <alignment horizontal="center"/>
    </xf>
    <xf numFmtId="164" fontId="18" fillId="4" borderId="6" xfId="0" applyNumberFormat="1" applyFont="1" applyFill="1" applyBorder="1" applyAlignment="1" applyProtection="1">
      <alignment horizontal="center"/>
    </xf>
    <xf numFmtId="0" fontId="13" fillId="3" borderId="10" xfId="0" applyFont="1" applyFill="1" applyBorder="1" applyAlignment="1" applyProtection="1">
      <alignment horizontal="right"/>
    </xf>
    <xf numFmtId="0" fontId="13" fillId="3" borderId="11" xfId="0" applyFont="1" applyFill="1" applyBorder="1" applyAlignment="1" applyProtection="1">
      <alignment horizontal="right"/>
    </xf>
    <xf numFmtId="0" fontId="13" fillId="6" borderId="7" xfId="0" applyFont="1" applyFill="1" applyBorder="1" applyAlignment="1" applyProtection="1">
      <alignment horizontal="center"/>
      <protection locked="0"/>
    </xf>
    <xf numFmtId="0" fontId="13" fillId="6" borderId="9" xfId="0" applyFont="1" applyFill="1" applyBorder="1" applyAlignment="1" applyProtection="1">
      <alignment horizontal="center"/>
      <protection locked="0"/>
    </xf>
    <xf numFmtId="0" fontId="25" fillId="3" borderId="1" xfId="0" applyFont="1" applyFill="1" applyBorder="1" applyAlignment="1" applyProtection="1">
      <alignment horizontal="left"/>
    </xf>
    <xf numFmtId="0" fontId="25" fillId="3" borderId="0" xfId="0" applyFont="1" applyFill="1" applyBorder="1" applyAlignment="1" applyProtection="1">
      <alignment horizontal="left"/>
    </xf>
    <xf numFmtId="164" fontId="18" fillId="5" borderId="7" xfId="0" applyNumberFormat="1" applyFont="1" applyFill="1" applyBorder="1" applyAlignment="1" applyProtection="1">
      <alignment horizontal="center"/>
    </xf>
    <xf numFmtId="164" fontId="18" fillId="5" borderId="8" xfId="0" applyNumberFormat="1" applyFont="1" applyFill="1" applyBorder="1" applyAlignment="1" applyProtection="1">
      <alignment horizontal="center"/>
    </xf>
    <xf numFmtId="164" fontId="18" fillId="5" borderId="9" xfId="0" applyNumberFormat="1" applyFont="1" applyFill="1" applyBorder="1" applyAlignment="1" applyProtection="1">
      <alignment horizontal="center"/>
    </xf>
    <xf numFmtId="0" fontId="13" fillId="6" borderId="7" xfId="0" applyFont="1" applyFill="1" applyBorder="1" applyAlignment="1" applyProtection="1">
      <alignment horizontal="center" wrapText="1"/>
    </xf>
    <xf numFmtId="0" fontId="13" fillId="6" borderId="9" xfId="0" applyFont="1" applyFill="1" applyBorder="1" applyAlignment="1" applyProtection="1">
      <alignment horizontal="center" wrapText="1"/>
    </xf>
    <xf numFmtId="164" fontId="13" fillId="6" borderId="7" xfId="0" applyNumberFormat="1" applyFont="1" applyFill="1" applyBorder="1" applyAlignment="1" applyProtection="1">
      <alignment horizontal="center"/>
    </xf>
    <xf numFmtId="164" fontId="13" fillId="6" borderId="9" xfId="0" applyNumberFormat="1" applyFont="1" applyFill="1" applyBorder="1" applyAlignment="1" applyProtection="1">
      <alignment horizontal="center"/>
    </xf>
    <xf numFmtId="0" fontId="40" fillId="3" borderId="3" xfId="0" applyFont="1" applyFill="1" applyBorder="1" applyAlignment="1" applyProtection="1">
      <alignment horizontal="center"/>
    </xf>
    <xf numFmtId="0" fontId="40" fillId="3" borderId="4" xfId="0" applyFont="1" applyFill="1" applyBorder="1" applyAlignment="1" applyProtection="1">
      <alignment horizontal="center"/>
    </xf>
    <xf numFmtId="0" fontId="18" fillId="5" borderId="7" xfId="0" applyFont="1" applyFill="1" applyBorder="1" applyAlignment="1" applyProtection="1">
      <alignment horizontal="center"/>
    </xf>
    <xf numFmtId="0" fontId="18" fillId="5" borderId="8" xfId="0" applyFont="1" applyFill="1" applyBorder="1" applyAlignment="1" applyProtection="1">
      <alignment horizontal="center"/>
    </xf>
    <xf numFmtId="0" fontId="18" fillId="5" borderId="9" xfId="0" applyFont="1" applyFill="1" applyBorder="1" applyAlignment="1" applyProtection="1">
      <alignment horizontal="center"/>
    </xf>
    <xf numFmtId="0" fontId="18" fillId="3" borderId="1" xfId="2" applyFont="1" applyFill="1" applyBorder="1" applyAlignment="1" applyProtection="1">
      <alignment horizontal="right"/>
    </xf>
    <xf numFmtId="0" fontId="18" fillId="3" borderId="0" xfId="2" applyFont="1" applyFill="1" applyBorder="1" applyAlignment="1" applyProtection="1">
      <alignment horizontal="right"/>
    </xf>
    <xf numFmtId="14" fontId="18" fillId="4" borderId="7" xfId="0" applyNumberFormat="1" applyFont="1" applyFill="1" applyBorder="1" applyAlignment="1" applyProtection="1">
      <alignment horizontal="center"/>
      <protection locked="0"/>
    </xf>
    <xf numFmtId="14" fontId="18" fillId="4" borderId="8" xfId="0" applyNumberFormat="1" applyFont="1" applyFill="1" applyBorder="1" applyAlignment="1" applyProtection="1">
      <alignment horizontal="center"/>
      <protection locked="0"/>
    </xf>
    <xf numFmtId="14" fontId="18" fillId="4" borderId="9" xfId="0" applyNumberFormat="1" applyFont="1" applyFill="1" applyBorder="1" applyAlignment="1" applyProtection="1">
      <alignment horizontal="center"/>
      <protection locked="0"/>
    </xf>
    <xf numFmtId="0" fontId="13" fillId="2" borderId="0" xfId="0" applyFont="1" applyFill="1" applyBorder="1" applyAlignment="1" applyProtection="1">
      <alignment horizontal="left"/>
    </xf>
    <xf numFmtId="0" fontId="13" fillId="2" borderId="11" xfId="0" applyFont="1" applyFill="1" applyBorder="1" applyAlignment="1" applyProtection="1">
      <alignment horizontal="left"/>
    </xf>
    <xf numFmtId="0" fontId="12" fillId="2" borderId="18" xfId="0" applyFont="1" applyFill="1" applyBorder="1" applyAlignment="1" applyProtection="1">
      <alignment horizontal="left"/>
    </xf>
    <xf numFmtId="0" fontId="12" fillId="2" borderId="19" xfId="0" applyFont="1" applyFill="1" applyBorder="1" applyAlignment="1" applyProtection="1">
      <alignment horizontal="left"/>
    </xf>
    <xf numFmtId="0" fontId="13" fillId="2" borderId="10" xfId="0" applyFont="1" applyFill="1" applyBorder="1" applyAlignment="1" applyProtection="1">
      <alignment horizontal="right"/>
    </xf>
    <xf numFmtId="0" fontId="14" fillId="0" borderId="0" xfId="0" applyFont="1" applyFill="1" applyBorder="1" applyAlignment="1" applyProtection="1">
      <alignment horizontal="right"/>
    </xf>
    <xf numFmtId="0" fontId="18" fillId="2" borderId="0" xfId="0" applyFont="1" applyFill="1" applyBorder="1" applyAlignment="1" applyProtection="1">
      <alignment horizontal="left" vertical="top" wrapText="1"/>
    </xf>
    <xf numFmtId="0" fontId="13" fillId="2" borderId="0" xfId="0" applyFont="1" applyFill="1" applyBorder="1" applyAlignment="1" applyProtection="1">
      <alignment horizontal="left" wrapText="1"/>
    </xf>
    <xf numFmtId="0" fontId="12" fillId="2" borderId="0" xfId="0" applyFont="1" applyFill="1" applyBorder="1" applyAlignment="1" applyProtection="1">
      <alignment horizontal="left" wrapText="1"/>
    </xf>
    <xf numFmtId="0" fontId="12" fillId="2" borderId="16" xfId="0" applyFont="1" applyFill="1" applyBorder="1" applyAlignment="1" applyProtection="1">
      <alignment horizontal="left" wrapText="1"/>
    </xf>
    <xf numFmtId="0" fontId="9" fillId="2" borderId="0" xfId="2" applyFont="1" applyFill="1" applyBorder="1" applyAlignment="1" applyProtection="1">
      <alignment horizontal="left" vertical="center" wrapText="1"/>
    </xf>
    <xf numFmtId="0" fontId="12" fillId="3" borderId="7" xfId="0" applyFont="1" applyFill="1" applyBorder="1" applyAlignment="1" applyProtection="1">
      <alignment horizontal="center"/>
    </xf>
    <xf numFmtId="0" fontId="12" fillId="3" borderId="8" xfId="0" applyFont="1" applyFill="1" applyBorder="1" applyAlignment="1" applyProtection="1">
      <alignment horizontal="center"/>
    </xf>
    <xf numFmtId="0" fontId="12" fillId="3" borderId="9" xfId="0" applyFont="1" applyFill="1" applyBorder="1" applyAlignment="1" applyProtection="1">
      <alignment horizontal="center"/>
    </xf>
    <xf numFmtId="0" fontId="14" fillId="0" borderId="0" xfId="0" applyFont="1" applyBorder="1" applyAlignment="1" applyProtection="1">
      <alignment horizontal="left" vertical="top" wrapText="1"/>
    </xf>
    <xf numFmtId="0" fontId="12" fillId="3" borderId="6" xfId="0" applyFont="1" applyFill="1" applyBorder="1" applyAlignment="1" applyProtection="1">
      <alignment horizontal="center"/>
    </xf>
    <xf numFmtId="0" fontId="18" fillId="2" borderId="0" xfId="0" applyFont="1" applyFill="1" applyBorder="1" applyAlignment="1" applyProtection="1">
      <alignment horizontal="right" vertical="top" wrapText="1"/>
    </xf>
    <xf numFmtId="0" fontId="18" fillId="2" borderId="0" xfId="0" applyFont="1" applyFill="1" applyBorder="1" applyAlignment="1" applyProtection="1">
      <alignment horizontal="left" vertical="center" wrapText="1"/>
    </xf>
    <xf numFmtId="0" fontId="8" fillId="2" borderId="0" xfId="2" applyFont="1" applyFill="1" applyBorder="1" applyAlignment="1" applyProtection="1">
      <alignment horizontal="left" vertical="center" wrapText="1"/>
    </xf>
    <xf numFmtId="0" fontId="12" fillId="2" borderId="0" xfId="0" applyFont="1" applyFill="1" applyBorder="1" applyAlignment="1" applyProtection="1">
      <alignment horizontal="center"/>
    </xf>
    <xf numFmtId="0" fontId="12" fillId="2" borderId="11" xfId="0" applyFont="1" applyFill="1" applyBorder="1" applyAlignment="1" applyProtection="1">
      <alignment horizontal="center"/>
    </xf>
    <xf numFmtId="14" fontId="13" fillId="7" borderId="7" xfId="0" applyNumberFormat="1" applyFont="1" applyFill="1" applyBorder="1" applyAlignment="1" applyProtection="1">
      <alignment horizontal="left"/>
      <protection locked="0"/>
    </xf>
    <xf numFmtId="0" fontId="25" fillId="3" borderId="0" xfId="0" applyFont="1" applyFill="1" applyBorder="1" applyAlignment="1" applyProtection="1">
      <alignment horizontal="right"/>
    </xf>
    <xf numFmtId="0" fontId="17" fillId="3" borderId="1" xfId="0" applyFont="1" applyFill="1" applyBorder="1" applyAlignment="1" applyProtection="1">
      <alignment horizontal="left"/>
    </xf>
    <xf numFmtId="0" fontId="17" fillId="3" borderId="0" xfId="0" applyFont="1" applyFill="1" applyBorder="1" applyAlignment="1" applyProtection="1">
      <alignment horizontal="left"/>
    </xf>
    <xf numFmtId="0" fontId="52" fillId="0" borderId="0" xfId="0" applyFont="1" applyBorder="1" applyAlignment="1" applyProtection="1">
      <alignment horizontal="center"/>
    </xf>
    <xf numFmtId="0" fontId="13" fillId="7" borderId="6" xfId="0" applyFont="1" applyFill="1" applyBorder="1" applyAlignment="1" applyProtection="1">
      <alignment horizontal="center"/>
    </xf>
    <xf numFmtId="0" fontId="13" fillId="0" borderId="0" xfId="0" applyFont="1" applyFill="1" applyBorder="1" applyAlignment="1" applyProtection="1">
      <alignment horizontal="right"/>
    </xf>
    <xf numFmtId="0" fontId="13" fillId="0" borderId="11" xfId="0" applyFont="1" applyFill="1" applyBorder="1" applyAlignment="1" applyProtection="1">
      <alignment horizontal="right"/>
    </xf>
    <xf numFmtId="0" fontId="8" fillId="2" borderId="0" xfId="2" applyFont="1" applyFill="1" applyBorder="1" applyAlignment="1" applyProtection="1">
      <alignment vertical="top" wrapText="1"/>
    </xf>
    <xf numFmtId="0" fontId="13" fillId="7" borderId="6" xfId="0" applyFont="1" applyFill="1" applyBorder="1" applyAlignment="1" applyProtection="1">
      <alignment horizontal="center" vertical="top" wrapText="1"/>
      <protection locked="0"/>
    </xf>
    <xf numFmtId="0" fontId="13" fillId="0" borderId="10" xfId="0" applyFont="1" applyFill="1" applyBorder="1" applyAlignment="1" applyProtection="1">
      <alignment horizontal="right"/>
    </xf>
    <xf numFmtId="0" fontId="13" fillId="2" borderId="0" xfId="0" applyFont="1" applyFill="1" applyBorder="1" applyAlignment="1" applyProtection="1">
      <alignment horizontal="left" vertical="center"/>
    </xf>
    <xf numFmtId="0" fontId="4" fillId="8" borderId="0" xfId="0" applyFont="1" applyFill="1" applyAlignment="1">
      <alignment horizontal="center"/>
    </xf>
    <xf numFmtId="164" fontId="0" fillId="0" borderId="6" xfId="0" applyNumberFormat="1" applyFont="1" applyFill="1" applyBorder="1" applyAlignment="1">
      <alignment horizontal="left"/>
    </xf>
    <xf numFmtId="0" fontId="4" fillId="3" borderId="41"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3" xfId="0" applyFont="1" applyFill="1" applyBorder="1" applyAlignment="1">
      <alignment horizontal="center" wrapText="1"/>
    </xf>
    <xf numFmtId="0" fontId="4" fillId="3" borderId="25" xfId="0" applyFont="1" applyFill="1" applyBorder="1" applyAlignment="1">
      <alignment horizontal="center" wrapText="1"/>
    </xf>
    <xf numFmtId="0" fontId="38" fillId="0" borderId="6" xfId="0" applyFont="1" applyBorder="1" applyAlignment="1">
      <alignment horizontal="left" vertical="top" wrapText="1"/>
    </xf>
    <xf numFmtId="0" fontId="4" fillId="3" borderId="21" xfId="0" applyFont="1" applyFill="1" applyBorder="1" applyAlignment="1">
      <alignment horizontal="center"/>
    </xf>
    <xf numFmtId="0" fontId="4" fillId="3" borderId="46" xfId="0" applyFont="1" applyFill="1" applyBorder="1" applyAlignment="1">
      <alignment horizontal="center"/>
    </xf>
    <xf numFmtId="0" fontId="13" fillId="0" borderId="16" xfId="0" applyFont="1" applyFill="1" applyBorder="1" applyAlignment="1" applyProtection="1">
      <alignment horizontal="left"/>
    </xf>
    <xf numFmtId="0" fontId="51" fillId="0" borderId="0" xfId="0" applyFont="1" applyBorder="1" applyAlignment="1" applyProtection="1">
      <alignment horizontal="left"/>
    </xf>
    <xf numFmtId="3" fontId="13" fillId="7" borderId="7" xfId="5" applyNumberFormat="1" applyFont="1" applyFill="1" applyBorder="1" applyAlignment="1" applyProtection="1">
      <alignment horizontal="center"/>
      <protection locked="0"/>
    </xf>
    <xf numFmtId="3" fontId="13" fillId="7" borderId="8" xfId="5" applyNumberFormat="1" applyFont="1" applyFill="1" applyBorder="1" applyAlignment="1" applyProtection="1">
      <alignment horizontal="center"/>
      <protection locked="0"/>
    </xf>
    <xf numFmtId="3" fontId="13" fillId="7" borderId="9" xfId="5" applyNumberFormat="1" applyFont="1" applyFill="1" applyBorder="1" applyAlignment="1" applyProtection="1">
      <alignment horizontal="center"/>
      <protection locked="0"/>
    </xf>
    <xf numFmtId="0" fontId="18" fillId="0" borderId="0" xfId="0" applyFont="1" applyFill="1" applyBorder="1" applyAlignment="1" applyProtection="1">
      <alignment horizontal="left"/>
    </xf>
    <xf numFmtId="0" fontId="13" fillId="0" borderId="0" xfId="0" applyFont="1" applyBorder="1" applyAlignment="1" applyProtection="1">
      <alignment horizontal="left" wrapText="1"/>
    </xf>
    <xf numFmtId="0" fontId="13" fillId="0" borderId="16" xfId="0" applyFont="1" applyBorder="1" applyAlignment="1" applyProtection="1">
      <alignment horizontal="left" wrapText="1"/>
    </xf>
    <xf numFmtId="0" fontId="14" fillId="0" borderId="0" xfId="0" applyFont="1" applyFill="1" applyBorder="1" applyAlignment="1" applyProtection="1">
      <alignment horizontal="left" wrapText="1"/>
    </xf>
    <xf numFmtId="0" fontId="14" fillId="0" borderId="16" xfId="0" applyFont="1" applyFill="1" applyBorder="1" applyAlignment="1" applyProtection="1">
      <alignment horizontal="left" wrapText="1"/>
    </xf>
    <xf numFmtId="0" fontId="13" fillId="0" borderId="0" xfId="0" applyFont="1" applyFill="1" applyBorder="1" applyAlignment="1" applyProtection="1">
      <alignment horizontal="left" wrapText="1"/>
    </xf>
    <xf numFmtId="0" fontId="14" fillId="0" borderId="16" xfId="0" applyFont="1" applyFill="1" applyBorder="1" applyAlignment="1" applyProtection="1">
      <alignment horizontal="left" vertical="top" wrapText="1"/>
    </xf>
    <xf numFmtId="0" fontId="13" fillId="0" borderId="10" xfId="0" applyFont="1" applyBorder="1" applyAlignment="1" applyProtection="1">
      <alignment horizontal="left" wrapText="1"/>
    </xf>
    <xf numFmtId="0" fontId="13" fillId="2" borderId="6" xfId="0" applyFont="1" applyFill="1" applyBorder="1" applyAlignment="1" applyProtection="1">
      <alignment horizontal="left"/>
    </xf>
    <xf numFmtId="0" fontId="12" fillId="3" borderId="6" xfId="0" applyFont="1" applyFill="1" applyBorder="1" applyAlignment="1" applyProtection="1">
      <alignment horizontal="left"/>
    </xf>
    <xf numFmtId="0" fontId="26" fillId="2" borderId="0" xfId="0" applyFont="1" applyFill="1" applyBorder="1" applyAlignment="1" applyProtection="1">
      <alignment horizontal="left" vertical="top" wrapText="1"/>
    </xf>
    <xf numFmtId="165" fontId="13" fillId="7" borderId="6" xfId="6" applyNumberFormat="1" applyFont="1" applyFill="1" applyBorder="1" applyAlignment="1" applyProtection="1">
      <alignment horizontal="center"/>
      <protection locked="0"/>
    </xf>
    <xf numFmtId="3" fontId="13" fillId="7" borderId="6" xfId="5" applyNumberFormat="1" applyFont="1" applyFill="1" applyBorder="1" applyAlignment="1" applyProtection="1">
      <alignment horizontal="center"/>
      <protection locked="0"/>
    </xf>
    <xf numFmtId="0" fontId="12" fillId="2" borderId="26"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44" fontId="13" fillId="7" borderId="6" xfId="0" applyNumberFormat="1" applyFont="1" applyFill="1" applyBorder="1" applyAlignment="1" applyProtection="1">
      <alignment horizontal="center"/>
      <protection locked="0"/>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28"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2" borderId="26"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7" borderId="26" xfId="0" applyFont="1" applyFill="1" applyBorder="1" applyAlignment="1" applyProtection="1">
      <alignment horizontal="center" vertical="center"/>
      <protection locked="0"/>
    </xf>
    <xf numFmtId="0" fontId="12" fillId="7" borderId="9" xfId="0" applyFont="1" applyFill="1" applyBorder="1" applyAlignment="1" applyProtection="1">
      <alignment horizontal="center" vertical="center"/>
      <protection locked="0"/>
    </xf>
    <xf numFmtId="0" fontId="12" fillId="7" borderId="7" xfId="0" applyFont="1" applyFill="1" applyBorder="1" applyAlignment="1" applyProtection="1">
      <alignment horizontal="center" vertical="center"/>
      <protection locked="0"/>
    </xf>
    <xf numFmtId="0" fontId="12" fillId="7" borderId="8" xfId="0" applyFont="1" applyFill="1" applyBorder="1" applyAlignment="1" applyProtection="1">
      <alignment horizontal="center" vertical="center"/>
      <protection locked="0"/>
    </xf>
    <xf numFmtId="43" fontId="13" fillId="7" borderId="6" xfId="0" applyNumberFormat="1" applyFont="1" applyFill="1" applyBorder="1" applyAlignment="1" applyProtection="1">
      <alignment horizontal="center"/>
      <protection locked="0"/>
    </xf>
    <xf numFmtId="0" fontId="4" fillId="0" borderId="0" xfId="0" applyFont="1" applyAlignment="1" applyProtection="1">
      <alignment horizontal="center"/>
    </xf>
    <xf numFmtId="0" fontId="15" fillId="3" borderId="24" xfId="0" applyFont="1" applyFill="1" applyBorder="1" applyAlignment="1" applyProtection="1">
      <alignment horizontal="center" vertical="center" wrapText="1"/>
    </xf>
    <xf numFmtId="0" fontId="12" fillId="3" borderId="23" xfId="0" applyFont="1" applyFill="1" applyBorder="1" applyAlignment="1" applyProtection="1">
      <alignment horizontal="center" vertical="center"/>
    </xf>
    <xf numFmtId="0" fontId="12" fillId="3" borderId="21"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8" fillId="2" borderId="0" xfId="0" applyFont="1" applyFill="1" applyBorder="1" applyAlignment="1" applyProtection="1">
      <alignment horizontal="left" wrapText="1"/>
    </xf>
    <xf numFmtId="0" fontId="12" fillId="3" borderId="7" xfId="0" applyFont="1" applyFill="1" applyBorder="1" applyAlignment="1" applyProtection="1">
      <alignment horizontal="center" wrapText="1"/>
    </xf>
    <xf numFmtId="0" fontId="12" fillId="3" borderId="8" xfId="0" applyFont="1" applyFill="1" applyBorder="1" applyAlignment="1" applyProtection="1">
      <alignment horizontal="center" wrapText="1"/>
    </xf>
    <xf numFmtId="0" fontId="12" fillId="3" borderId="9" xfId="0" applyFont="1" applyFill="1" applyBorder="1" applyAlignment="1" applyProtection="1">
      <alignment horizontal="center" wrapText="1"/>
    </xf>
    <xf numFmtId="4" fontId="13" fillId="7" borderId="6" xfId="5" applyNumberFormat="1" applyFont="1" applyFill="1" applyBorder="1" applyAlignment="1" applyProtection="1">
      <alignment horizontal="center"/>
      <protection locked="0"/>
    </xf>
    <xf numFmtId="0" fontId="12" fillId="3" borderId="6" xfId="0" applyFont="1" applyFill="1" applyBorder="1" applyAlignment="1" applyProtection="1">
      <alignment horizontal="center" wrapText="1"/>
    </xf>
    <xf numFmtId="43" fontId="13" fillId="7" borderId="7" xfId="0" applyNumberFormat="1" applyFont="1" applyFill="1" applyBorder="1" applyAlignment="1" applyProtection="1">
      <alignment horizontal="center"/>
      <protection locked="0"/>
    </xf>
    <xf numFmtId="43" fontId="13" fillId="7" borderId="9" xfId="0" applyNumberFormat="1" applyFont="1" applyFill="1" applyBorder="1" applyAlignment="1" applyProtection="1">
      <alignment horizontal="center"/>
      <protection locked="0"/>
    </xf>
    <xf numFmtId="0" fontId="12" fillId="3" borderId="24" xfId="0" applyFont="1" applyFill="1" applyBorder="1" applyAlignment="1" applyProtection="1">
      <alignment horizontal="center" vertical="center"/>
    </xf>
    <xf numFmtId="0" fontId="12" fillId="3" borderId="22" xfId="0" applyFont="1" applyFill="1" applyBorder="1" applyAlignment="1" applyProtection="1">
      <alignment horizontal="center" vertical="center"/>
    </xf>
    <xf numFmtId="44" fontId="12" fillId="3" borderId="32" xfId="0" applyNumberFormat="1" applyFont="1" applyFill="1" applyBorder="1" applyAlignment="1" applyProtection="1">
      <alignment horizontal="center" vertical="center"/>
    </xf>
    <xf numFmtId="44" fontId="12" fillId="3" borderId="33" xfId="0" applyNumberFormat="1" applyFont="1" applyFill="1" applyBorder="1" applyAlignment="1" applyProtection="1">
      <alignment horizontal="center" vertical="center"/>
    </xf>
    <xf numFmtId="0" fontId="13" fillId="7" borderId="7" xfId="0" applyFont="1" applyFill="1" applyBorder="1" applyAlignment="1" applyProtection="1">
      <alignment horizontal="center" vertical="center" wrapText="1"/>
      <protection locked="0"/>
    </xf>
    <xf numFmtId="0" fontId="13" fillId="7" borderId="8" xfId="0" applyFont="1" applyFill="1" applyBorder="1" applyAlignment="1" applyProtection="1">
      <alignment horizontal="center" vertical="center" wrapText="1"/>
      <protection locked="0"/>
    </xf>
    <xf numFmtId="0" fontId="13" fillId="7" borderId="9" xfId="0" applyFont="1" applyFill="1" applyBorder="1" applyAlignment="1" applyProtection="1">
      <alignment horizontal="center" vertical="center" wrapText="1"/>
      <protection locked="0"/>
    </xf>
    <xf numFmtId="49" fontId="12" fillId="0" borderId="7" xfId="0" applyNumberFormat="1" applyFont="1" applyFill="1" applyBorder="1" applyAlignment="1" applyProtection="1">
      <alignment horizontal="center" vertical="center"/>
    </xf>
    <xf numFmtId="49" fontId="13" fillId="0" borderId="8" xfId="0" applyNumberFormat="1" applyFont="1" applyFill="1" applyBorder="1" applyAlignment="1" applyProtection="1">
      <alignment horizontal="center" vertical="center"/>
    </xf>
    <xf numFmtId="49" fontId="13" fillId="0" borderId="40" xfId="0" applyNumberFormat="1" applyFont="1" applyFill="1" applyBorder="1" applyAlignment="1" applyProtection="1">
      <alignment horizontal="center" vertical="center"/>
    </xf>
    <xf numFmtId="0" fontId="14" fillId="0" borderId="10" xfId="0" applyFont="1" applyFill="1" applyBorder="1" applyAlignment="1" applyProtection="1">
      <alignment horizontal="left"/>
    </xf>
    <xf numFmtId="0" fontId="14" fillId="0" borderId="0" xfId="0" applyFont="1" applyFill="1" applyBorder="1" applyAlignment="1" applyProtection="1">
      <alignment horizontal="left"/>
    </xf>
    <xf numFmtId="14" fontId="13" fillId="7" borderId="7" xfId="0" applyNumberFormat="1" applyFont="1" applyFill="1" applyBorder="1" applyAlignment="1" applyProtection="1">
      <alignment horizontal="center"/>
      <protection locked="0"/>
    </xf>
    <xf numFmtId="0" fontId="13" fillId="7" borderId="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wrapText="1"/>
    </xf>
    <xf numFmtId="0" fontId="18" fillId="0" borderId="11" xfId="0" applyFont="1" applyFill="1" applyBorder="1" applyAlignment="1" applyProtection="1">
      <alignment horizontal="left" wrapText="1"/>
    </xf>
    <xf numFmtId="0" fontId="18" fillId="7" borderId="12" xfId="0" applyFont="1" applyFill="1" applyBorder="1" applyAlignment="1" applyProtection="1">
      <alignment horizontal="left" vertical="top" wrapText="1"/>
      <protection locked="0"/>
    </xf>
    <xf numFmtId="0" fontId="18" fillId="7" borderId="13" xfId="0" applyFont="1" applyFill="1" applyBorder="1" applyAlignment="1" applyProtection="1">
      <alignment horizontal="left" vertical="top" wrapText="1"/>
      <protection locked="0"/>
    </xf>
    <xf numFmtId="0" fontId="18" fillId="7" borderId="14" xfId="0" applyFont="1" applyFill="1" applyBorder="1" applyAlignment="1" applyProtection="1">
      <alignment horizontal="left" vertical="top" wrapText="1"/>
      <protection locked="0"/>
    </xf>
    <xf numFmtId="0" fontId="18" fillId="7" borderId="10" xfId="0" applyFont="1" applyFill="1" applyBorder="1" applyAlignment="1" applyProtection="1">
      <alignment horizontal="left" vertical="top" wrapText="1"/>
      <protection locked="0"/>
    </xf>
    <xf numFmtId="0" fontId="18" fillId="7" borderId="0" xfId="0" applyFont="1" applyFill="1" applyBorder="1" applyAlignment="1" applyProtection="1">
      <alignment horizontal="left" vertical="top" wrapText="1"/>
      <protection locked="0"/>
    </xf>
    <xf numFmtId="0" fontId="18" fillId="7" borderId="11" xfId="0" applyFont="1" applyFill="1" applyBorder="1" applyAlignment="1" applyProtection="1">
      <alignment horizontal="left" vertical="top" wrapText="1"/>
      <protection locked="0"/>
    </xf>
    <xf numFmtId="0" fontId="18" fillId="7" borderId="15" xfId="0" applyFont="1" applyFill="1" applyBorder="1" applyAlignment="1" applyProtection="1">
      <alignment horizontal="left" vertical="top" wrapText="1"/>
      <protection locked="0"/>
    </xf>
    <xf numFmtId="0" fontId="18" fillId="7" borderId="16" xfId="0" applyFont="1" applyFill="1" applyBorder="1" applyAlignment="1" applyProtection="1">
      <alignment horizontal="left" vertical="top" wrapText="1"/>
      <protection locked="0"/>
    </xf>
    <xf numFmtId="0" fontId="18" fillId="7" borderId="17"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center" wrapText="1"/>
    </xf>
    <xf numFmtId="0" fontId="14" fillId="2" borderId="16" xfId="0" applyFont="1" applyFill="1" applyBorder="1" applyAlignment="1" applyProtection="1">
      <alignment horizontal="left" vertical="top" wrapText="1"/>
    </xf>
    <xf numFmtId="0" fontId="0" fillId="0" borderId="16" xfId="0" applyBorder="1" applyAlignment="1" applyProtection="1">
      <alignment wrapText="1"/>
    </xf>
    <xf numFmtId="0" fontId="8" fillId="2" borderId="0" xfId="2" applyFont="1" applyFill="1" applyBorder="1" applyAlignment="1" applyProtection="1">
      <alignment horizontal="left" vertical="top" wrapText="1"/>
    </xf>
    <xf numFmtId="0" fontId="14" fillId="2" borderId="0" xfId="0" applyFont="1" applyFill="1" applyBorder="1" applyAlignment="1" applyProtection="1">
      <alignment horizontal="left" vertical="center" wrapText="1"/>
    </xf>
    <xf numFmtId="44" fontId="12" fillId="3" borderId="38"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xf>
    <xf numFmtId="0" fontId="13" fillId="2" borderId="2" xfId="0" applyFont="1" applyFill="1" applyBorder="1" applyAlignment="1" applyProtection="1">
      <alignment horizontal="center"/>
    </xf>
    <xf numFmtId="44" fontId="12" fillId="3" borderId="31" xfId="0" applyNumberFormat="1" applyFont="1" applyFill="1" applyBorder="1" applyAlignment="1" applyProtection="1">
      <alignment horizontal="center" vertical="center"/>
    </xf>
    <xf numFmtId="0" fontId="0" fillId="0" borderId="0" xfId="0" applyAlignment="1" applyProtection="1">
      <alignment wrapText="1"/>
    </xf>
    <xf numFmtId="0" fontId="12" fillId="3" borderId="35" xfId="0" applyFont="1" applyFill="1" applyBorder="1" applyAlignment="1" applyProtection="1">
      <alignment horizontal="left" vertical="center"/>
    </xf>
    <xf numFmtId="0" fontId="12" fillId="3" borderId="36" xfId="0" applyFont="1" applyFill="1" applyBorder="1" applyAlignment="1" applyProtection="1">
      <alignment horizontal="left" vertical="center"/>
    </xf>
    <xf numFmtId="0" fontId="12" fillId="3" borderId="37" xfId="0" applyFont="1" applyFill="1" applyBorder="1" applyAlignment="1" applyProtection="1">
      <alignment horizontal="left" vertical="center"/>
    </xf>
    <xf numFmtId="0" fontId="12" fillId="0" borderId="0" xfId="0" applyFont="1" applyBorder="1" applyAlignment="1" applyProtection="1">
      <alignment horizontal="left"/>
    </xf>
    <xf numFmtId="0" fontId="12" fillId="0" borderId="11" xfId="0" applyFont="1" applyBorder="1" applyAlignment="1" applyProtection="1">
      <alignment horizontal="left"/>
    </xf>
    <xf numFmtId="0" fontId="13" fillId="0" borderId="7" xfId="0" applyFont="1" applyBorder="1" applyAlignment="1" applyProtection="1">
      <alignment horizontal="center"/>
    </xf>
    <xf numFmtId="0" fontId="13" fillId="0" borderId="8" xfId="0" applyFont="1" applyBorder="1" applyAlignment="1" applyProtection="1">
      <alignment horizontal="center"/>
    </xf>
    <xf numFmtId="0" fontId="13" fillId="0" borderId="9" xfId="0" applyFont="1" applyBorder="1" applyAlignment="1" applyProtection="1">
      <alignment horizontal="center"/>
    </xf>
    <xf numFmtId="0" fontId="12" fillId="0" borderId="26" xfId="0" applyFont="1" applyFill="1" applyBorder="1" applyAlignment="1" applyProtection="1">
      <alignment horizontal="center" vertical="center"/>
    </xf>
    <xf numFmtId="0" fontId="12" fillId="2" borderId="7"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4" fillId="0" borderId="13" xfId="0" applyFont="1" applyFill="1" applyBorder="1" applyAlignment="1" applyProtection="1">
      <alignment horizontal="left" vertical="top" wrapText="1"/>
    </xf>
    <xf numFmtId="0" fontId="18" fillId="7" borderId="7" xfId="3" applyFont="1" applyFill="1" applyBorder="1" applyAlignment="1" applyProtection="1">
      <alignment horizontal="center" vertical="top" wrapText="1"/>
      <protection locked="0"/>
    </xf>
    <xf numFmtId="0" fontId="18" fillId="7" borderId="8" xfId="3" applyFont="1" applyFill="1" applyBorder="1" applyAlignment="1" applyProtection="1">
      <alignment horizontal="center" vertical="top" wrapText="1"/>
      <protection locked="0"/>
    </xf>
    <xf numFmtId="0" fontId="18" fillId="7" borderId="9" xfId="3" applyFont="1" applyFill="1" applyBorder="1" applyAlignment="1" applyProtection="1">
      <alignment horizontal="center" vertical="top" wrapText="1"/>
      <protection locked="0"/>
    </xf>
    <xf numFmtId="14" fontId="18" fillId="7" borderId="7" xfId="3" applyNumberFormat="1" applyFont="1" applyFill="1" applyBorder="1" applyAlignment="1" applyProtection="1">
      <alignment horizontal="center" vertical="top" wrapText="1"/>
      <protection locked="0"/>
    </xf>
    <xf numFmtId="0" fontId="15" fillId="2" borderId="1" xfId="3" applyFont="1" applyFill="1" applyBorder="1" applyAlignment="1" applyProtection="1">
      <alignment horizontal="right" vertical="top"/>
    </xf>
    <xf numFmtId="0" fontId="15" fillId="2" borderId="0" xfId="3" applyFont="1" applyFill="1" applyBorder="1" applyAlignment="1" applyProtection="1">
      <alignment horizontal="right" vertical="top"/>
    </xf>
    <xf numFmtId="0" fontId="33" fillId="0" borderId="1" xfId="2" applyFont="1" applyBorder="1" applyAlignment="1" applyProtection="1">
      <alignment vertical="top"/>
    </xf>
    <xf numFmtId="0" fontId="33" fillId="0" borderId="0" xfId="2" applyFont="1" applyBorder="1" applyAlignment="1" applyProtection="1">
      <alignment vertical="top"/>
    </xf>
    <xf numFmtId="0" fontId="33" fillId="0" borderId="2" xfId="2" applyFont="1" applyBorder="1" applyAlignment="1" applyProtection="1">
      <alignment vertical="top"/>
    </xf>
    <xf numFmtId="0" fontId="11" fillId="2" borderId="1" xfId="2" applyFont="1" applyFill="1" applyBorder="1" applyAlignment="1" applyProtection="1">
      <alignment horizontal="left" vertical="center" wrapText="1"/>
    </xf>
    <xf numFmtId="0" fontId="11" fillId="2" borderId="0" xfId="2" applyFont="1" applyFill="1" applyBorder="1" applyAlignment="1" applyProtection="1">
      <alignment horizontal="left" vertical="center" wrapText="1"/>
    </xf>
    <xf numFmtId="0" fontId="11" fillId="2" borderId="2" xfId="2" applyFont="1" applyFill="1" applyBorder="1" applyAlignment="1" applyProtection="1">
      <alignment horizontal="left" vertical="center" wrapText="1"/>
    </xf>
    <xf numFmtId="0" fontId="15" fillId="2" borderId="1" xfId="3" applyFont="1" applyFill="1" applyBorder="1" applyAlignment="1" applyProtection="1">
      <alignment horizontal="right" vertical="top" wrapText="1"/>
    </xf>
    <xf numFmtId="0" fontId="15" fillId="2" borderId="0" xfId="3" applyFont="1" applyFill="1" applyBorder="1" applyAlignment="1" applyProtection="1">
      <alignment horizontal="right" vertical="top" wrapText="1"/>
    </xf>
    <xf numFmtId="0" fontId="33" fillId="0" borderId="1" xfId="0" applyFont="1" applyBorder="1" applyProtection="1"/>
    <xf numFmtId="0" fontId="33" fillId="0" borderId="0" xfId="0" applyFont="1" applyBorder="1" applyProtection="1"/>
    <xf numFmtId="0" fontId="33" fillId="0" borderId="2" xfId="0" applyFont="1" applyBorder="1" applyProtection="1"/>
    <xf numFmtId="0" fontId="18" fillId="2" borderId="1"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3" fillId="0" borderId="1" xfId="2" applyFill="1" applyBorder="1"/>
    <xf numFmtId="0" fontId="3" fillId="0" borderId="0" xfId="2" applyFill="1" applyBorder="1"/>
    <xf numFmtId="0" fontId="3" fillId="0" borderId="2" xfId="2" applyFill="1" applyBorder="1"/>
    <xf numFmtId="0" fontId="55" fillId="0" borderId="1" xfId="3" applyFont="1" applyFill="1" applyBorder="1" applyAlignment="1" applyProtection="1">
      <alignment horizontal="center" wrapText="1"/>
    </xf>
    <xf numFmtId="0" fontId="55" fillId="0" borderId="0" xfId="3" applyFont="1" applyFill="1" applyBorder="1" applyAlignment="1" applyProtection="1">
      <alignment horizontal="center" wrapText="1"/>
    </xf>
    <xf numFmtId="0" fontId="55" fillId="0" borderId="2" xfId="3" applyFont="1" applyFill="1" applyBorder="1" applyAlignment="1" applyProtection="1">
      <alignment horizontal="center" wrapText="1"/>
    </xf>
    <xf numFmtId="0" fontId="40" fillId="0" borderId="1" xfId="3" applyFont="1" applyFill="1" applyBorder="1" applyAlignment="1" applyProtection="1">
      <alignment horizontal="left" vertical="top" wrapText="1"/>
    </xf>
    <xf numFmtId="0" fontId="40" fillId="0" borderId="0" xfId="3" applyFont="1" applyFill="1" applyBorder="1" applyAlignment="1" applyProtection="1">
      <alignment horizontal="left" vertical="top" wrapText="1"/>
    </xf>
    <xf numFmtId="0" fontId="40" fillId="0" borderId="2" xfId="3" applyFont="1" applyFill="1" applyBorder="1" applyAlignment="1" applyProtection="1">
      <alignment horizontal="left" vertical="top" wrapText="1"/>
    </xf>
    <xf numFmtId="0" fontId="18" fillId="2" borderId="1" xfId="3" applyFont="1" applyFill="1" applyBorder="1" applyAlignment="1" applyProtection="1">
      <alignment horizontal="left" vertical="center" wrapText="1"/>
    </xf>
    <xf numFmtId="0" fontId="18" fillId="2" borderId="0" xfId="3" applyFont="1" applyFill="1" applyBorder="1" applyAlignment="1" applyProtection="1">
      <alignment horizontal="left" vertical="center" wrapText="1"/>
    </xf>
    <xf numFmtId="0" fontId="18" fillId="2" borderId="2" xfId="3" applyFont="1" applyFill="1" applyBorder="1" applyAlignment="1" applyProtection="1">
      <alignment horizontal="left" vertical="center" wrapText="1"/>
    </xf>
    <xf numFmtId="0" fontId="53" fillId="0" borderId="1" xfId="3" applyFont="1" applyFill="1" applyBorder="1" applyAlignment="1" applyProtection="1">
      <alignment horizontal="center" wrapText="1"/>
    </xf>
    <xf numFmtId="0" fontId="53" fillId="0" borderId="0" xfId="3" applyFont="1" applyFill="1" applyBorder="1" applyAlignment="1" applyProtection="1">
      <alignment horizontal="center" wrapText="1"/>
    </xf>
    <xf numFmtId="0" fontId="53" fillId="0" borderId="2" xfId="3" applyFont="1" applyFill="1" applyBorder="1" applyAlignment="1" applyProtection="1">
      <alignment horizontal="center" wrapText="1"/>
    </xf>
    <xf numFmtId="0" fontId="3" fillId="2" borderId="1" xfId="2" applyFill="1" applyBorder="1" applyAlignment="1" applyProtection="1">
      <alignment horizontal="left" vertical="top" wrapText="1"/>
    </xf>
    <xf numFmtId="0" fontId="3" fillId="2" borderId="0" xfId="2" applyFill="1" applyBorder="1" applyAlignment="1" applyProtection="1">
      <alignment horizontal="left" vertical="top" wrapText="1"/>
    </xf>
    <xf numFmtId="0" fontId="3" fillId="2" borderId="2" xfId="2" applyFill="1" applyBorder="1" applyAlignment="1" applyProtection="1">
      <alignment horizontal="left" vertical="top" wrapText="1"/>
    </xf>
    <xf numFmtId="0" fontId="33" fillId="0" borderId="1" xfId="2" applyFont="1" applyBorder="1" applyProtection="1"/>
    <xf numFmtId="0" fontId="33" fillId="0" borderId="0" xfId="2" applyFont="1" applyBorder="1" applyProtection="1"/>
    <xf numFmtId="0" fontId="33" fillId="0" borderId="2" xfId="2" applyFont="1" applyBorder="1" applyProtection="1"/>
    <xf numFmtId="0" fontId="18" fillId="0" borderId="1" xfId="2" applyFont="1" applyFill="1" applyBorder="1" applyAlignment="1" applyProtection="1">
      <alignment horizontal="left" vertical="center" wrapText="1"/>
    </xf>
    <xf numFmtId="0" fontId="18" fillId="0" borderId="0" xfId="2" applyFont="1" applyFill="1" applyBorder="1" applyAlignment="1" applyProtection="1">
      <alignment horizontal="left" vertical="center" wrapText="1"/>
    </xf>
    <xf numFmtId="0" fontId="18" fillId="0" borderId="2" xfId="2" applyFont="1" applyFill="1" applyBorder="1" applyAlignment="1" applyProtection="1">
      <alignment horizontal="left" vertical="center" wrapText="1"/>
    </xf>
    <xf numFmtId="0" fontId="3" fillId="2" borderId="1" xfId="2" applyFont="1" applyFill="1" applyBorder="1" applyAlignment="1" applyProtection="1">
      <alignment vertical="top"/>
    </xf>
    <xf numFmtId="0" fontId="3" fillId="2" borderId="0" xfId="2" applyFont="1" applyFill="1" applyBorder="1" applyAlignment="1" applyProtection="1">
      <alignment vertical="top"/>
    </xf>
    <xf numFmtId="0" fontId="3" fillId="2" borderId="2" xfId="2" applyFont="1" applyFill="1" applyBorder="1" applyAlignment="1" applyProtection="1">
      <alignment vertical="top"/>
    </xf>
    <xf numFmtId="0" fontId="15" fillId="0" borderId="0" xfId="3" applyFont="1" applyFill="1" applyBorder="1" applyAlignment="1" applyProtection="1">
      <alignment horizontal="right" vertical="top"/>
    </xf>
    <xf numFmtId="0" fontId="8" fillId="2" borderId="0" xfId="0" applyFont="1" applyFill="1" applyBorder="1" applyAlignment="1" applyProtection="1">
      <alignment horizontal="left" vertical="center" wrapText="1"/>
    </xf>
    <xf numFmtId="0" fontId="0" fillId="7" borderId="12" xfId="0" applyFont="1" applyFill="1" applyBorder="1" applyAlignment="1" applyProtection="1">
      <alignment horizontal="left" vertical="top" wrapText="1"/>
      <protection locked="0"/>
    </xf>
    <xf numFmtId="0" fontId="0" fillId="7" borderId="13" xfId="0" applyFont="1" applyFill="1" applyBorder="1" applyAlignment="1" applyProtection="1">
      <alignment horizontal="left" vertical="top" wrapText="1"/>
      <protection locked="0"/>
    </xf>
    <xf numFmtId="0" fontId="0" fillId="7" borderId="14" xfId="0" applyFont="1" applyFill="1" applyBorder="1" applyAlignment="1" applyProtection="1">
      <alignment horizontal="left" vertical="top" wrapText="1"/>
      <protection locked="0"/>
    </xf>
    <xf numFmtId="0" fontId="0" fillId="7" borderId="10" xfId="0" applyFont="1" applyFill="1" applyBorder="1" applyAlignment="1" applyProtection="1">
      <alignment horizontal="left" vertical="top" wrapText="1"/>
      <protection locked="0"/>
    </xf>
    <xf numFmtId="0" fontId="0" fillId="7" borderId="0" xfId="0" applyFont="1" applyFill="1" applyBorder="1" applyAlignment="1" applyProtection="1">
      <alignment horizontal="left" vertical="top" wrapText="1"/>
      <protection locked="0"/>
    </xf>
    <xf numFmtId="0" fontId="0" fillId="7" borderId="11" xfId="0" applyFont="1" applyFill="1" applyBorder="1" applyAlignment="1" applyProtection="1">
      <alignment horizontal="left" vertical="top" wrapText="1"/>
      <protection locked="0"/>
    </xf>
    <xf numFmtId="0" fontId="0" fillId="7" borderId="15" xfId="0" applyFont="1" applyFill="1" applyBorder="1" applyAlignment="1" applyProtection="1">
      <alignment horizontal="left" vertical="top" wrapText="1"/>
      <protection locked="0"/>
    </xf>
    <xf numFmtId="0" fontId="0" fillId="7" borderId="16" xfId="0" applyFont="1" applyFill="1" applyBorder="1" applyAlignment="1" applyProtection="1">
      <alignment horizontal="left" vertical="top" wrapText="1"/>
      <protection locked="0"/>
    </xf>
    <xf numFmtId="0" fontId="0" fillId="7" borderId="17"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xf>
    <xf numFmtId="0" fontId="15" fillId="0" borderId="0" xfId="3" applyFont="1" applyFill="1" applyBorder="1" applyAlignment="1" applyProtection="1">
      <alignment horizontal="right" vertical="top" wrapText="1"/>
    </xf>
    <xf numFmtId="0" fontId="11" fillId="0" borderId="0" xfId="2" applyFont="1" applyFill="1" applyBorder="1" applyAlignment="1" applyProtection="1">
      <alignment horizontal="left" vertical="top" wrapText="1"/>
    </xf>
    <xf numFmtId="0" fontId="15" fillId="0" borderId="19" xfId="3" applyFont="1" applyFill="1" applyBorder="1" applyAlignment="1" applyProtection="1">
      <alignment horizontal="left" vertical="top" wrapText="1"/>
    </xf>
    <xf numFmtId="0" fontId="8" fillId="0" borderId="0" xfId="2" applyFont="1" applyBorder="1" applyAlignment="1" applyProtection="1">
      <alignment horizontal="left" wrapText="1"/>
    </xf>
    <xf numFmtId="0" fontId="0" fillId="2" borderId="0" xfId="0" applyFont="1" applyFill="1" applyBorder="1" applyAlignment="1" applyProtection="1">
      <alignment horizontal="left" vertical="top" wrapText="1"/>
    </xf>
    <xf numFmtId="0" fontId="0" fillId="7" borderId="7" xfId="0" applyFont="1" applyFill="1" applyBorder="1" applyAlignment="1" applyProtection="1">
      <alignment horizontal="center" wrapText="1"/>
      <protection locked="0"/>
    </xf>
    <xf numFmtId="0" fontId="0" fillId="7" borderId="8" xfId="0" applyFont="1" applyFill="1" applyBorder="1" applyAlignment="1" applyProtection="1">
      <alignment horizontal="center" wrapText="1"/>
      <protection locked="0"/>
    </xf>
    <xf numFmtId="0" fontId="0" fillId="7" borderId="9" xfId="0" applyFont="1" applyFill="1" applyBorder="1" applyAlignment="1" applyProtection="1">
      <alignment horizontal="center" wrapText="1"/>
      <protection locked="0"/>
    </xf>
    <xf numFmtId="0" fontId="8" fillId="0" borderId="0" xfId="0" applyFont="1" applyBorder="1" applyAlignment="1" applyProtection="1">
      <alignment horizontal="left" vertical="top" wrapText="1"/>
    </xf>
    <xf numFmtId="0" fontId="0" fillId="2" borderId="0" xfId="0" applyFont="1" applyFill="1" applyBorder="1" applyAlignment="1" applyProtection="1">
      <alignment horizontal="left" wrapText="1"/>
    </xf>
    <xf numFmtId="0" fontId="0" fillId="2" borderId="16" xfId="0" applyFont="1" applyFill="1" applyBorder="1" applyAlignment="1" applyProtection="1">
      <alignment horizontal="left" wrapText="1"/>
    </xf>
    <xf numFmtId="0" fontId="8" fillId="0" borderId="0" xfId="0" applyFont="1" applyFill="1" applyBorder="1" applyAlignment="1" applyProtection="1">
      <alignment horizontal="left" wrapText="1"/>
    </xf>
    <xf numFmtId="0" fontId="8" fillId="0" borderId="0" xfId="0" applyFont="1" applyFill="1" applyBorder="1" applyAlignment="1" applyProtection="1">
      <alignment horizontal="left" vertical="top" wrapText="1"/>
    </xf>
    <xf numFmtId="0" fontId="8" fillId="0" borderId="0" xfId="2" applyFont="1" applyFill="1" applyBorder="1" applyAlignment="1" applyProtection="1">
      <alignment horizontal="left" wrapText="1"/>
    </xf>
    <xf numFmtId="0" fontId="0" fillId="0" borderId="0" xfId="0" applyFont="1" applyBorder="1" applyAlignment="1" applyProtection="1">
      <alignment horizontal="left" vertical="center" wrapText="1"/>
    </xf>
    <xf numFmtId="0" fontId="57" fillId="0" borderId="0" xfId="0" applyFont="1" applyAlignment="1">
      <alignment vertical="center"/>
    </xf>
    <xf numFmtId="0" fontId="0" fillId="0" borderId="0" xfId="0" applyFont="1" applyBorder="1" applyAlignment="1" applyProtection="1">
      <alignment horizontal="left" vertical="top" wrapText="1"/>
    </xf>
    <xf numFmtId="0" fontId="0" fillId="0" borderId="16" xfId="0" applyFont="1" applyBorder="1" applyAlignment="1" applyProtection="1">
      <alignment horizontal="left" vertical="top" wrapText="1"/>
    </xf>
    <xf numFmtId="0" fontId="56" fillId="0" borderId="0" xfId="0" applyFont="1" applyBorder="1" applyAlignment="1" applyProtection="1">
      <alignment horizontal="center"/>
    </xf>
    <xf numFmtId="0" fontId="0" fillId="0" borderId="7" xfId="0" applyFont="1" applyBorder="1" applyAlignment="1" applyProtection="1">
      <alignment horizontal="center"/>
    </xf>
    <xf numFmtId="0" fontId="0" fillId="0" borderId="8" xfId="0" applyFont="1" applyBorder="1" applyAlignment="1" applyProtection="1">
      <alignment horizontal="center"/>
    </xf>
    <xf numFmtId="0" fontId="0" fillId="0" borderId="9" xfId="0" applyFont="1" applyBorder="1" applyAlignment="1" applyProtection="1">
      <alignment horizontal="center"/>
    </xf>
    <xf numFmtId="0" fontId="8" fillId="0" borderId="0" xfId="2" applyFont="1" applyFill="1" applyBorder="1" applyAlignment="1" applyProtection="1">
      <alignment horizontal="left" vertical="center" wrapText="1"/>
    </xf>
    <xf numFmtId="0" fontId="11" fillId="0" borderId="0" xfId="2" applyFont="1" applyFill="1" applyBorder="1" applyAlignment="1" applyProtection="1">
      <alignment horizontal="left" vertical="center" wrapText="1"/>
    </xf>
    <xf numFmtId="0" fontId="13" fillId="0" borderId="10" xfId="0" applyFont="1" applyBorder="1" applyAlignment="1" applyProtection="1">
      <alignment horizontal="center" wrapText="1"/>
    </xf>
    <xf numFmtId="0" fontId="13" fillId="0" borderId="0" xfId="0" applyFont="1" applyBorder="1" applyAlignment="1" applyProtection="1">
      <alignment horizontal="center" wrapText="1"/>
    </xf>
    <xf numFmtId="0" fontId="12" fillId="2" borderId="1" xfId="0" applyFont="1" applyFill="1" applyBorder="1" applyAlignment="1" applyProtection="1">
      <alignment horizontal="center"/>
    </xf>
    <xf numFmtId="0" fontId="13" fillId="7" borderId="7" xfId="0" applyFont="1" applyFill="1" applyBorder="1" applyAlignment="1" applyProtection="1">
      <alignment horizontal="left" wrapText="1"/>
    </xf>
    <xf numFmtId="0" fontId="13" fillId="7" borderId="8" xfId="0" applyFont="1" applyFill="1" applyBorder="1" applyAlignment="1" applyProtection="1">
      <alignment horizontal="left" wrapText="1"/>
    </xf>
    <xf numFmtId="0" fontId="13" fillId="7" borderId="9" xfId="0" applyFont="1" applyFill="1" applyBorder="1" applyAlignment="1" applyProtection="1">
      <alignment horizontal="left" wrapText="1"/>
    </xf>
    <xf numFmtId="14" fontId="13" fillId="7" borderId="7" xfId="0" applyNumberFormat="1" applyFont="1" applyFill="1" applyBorder="1" applyAlignment="1" applyProtection="1">
      <alignment horizontal="left" wrapText="1"/>
    </xf>
    <xf numFmtId="14" fontId="13" fillId="7" borderId="9" xfId="0" applyNumberFormat="1" applyFont="1" applyFill="1" applyBorder="1" applyAlignment="1" applyProtection="1">
      <alignment horizontal="left" wrapText="1"/>
    </xf>
    <xf numFmtId="0" fontId="13" fillId="7" borderId="18" xfId="0" applyFont="1" applyFill="1" applyBorder="1" applyAlignment="1" applyProtection="1">
      <alignment horizontal="left" vertical="top" wrapText="1"/>
    </xf>
    <xf numFmtId="0" fontId="13" fillId="7" borderId="19" xfId="0" applyFont="1" applyFill="1" applyBorder="1" applyAlignment="1" applyProtection="1">
      <alignment horizontal="left" vertical="top" wrapText="1"/>
    </xf>
    <xf numFmtId="0" fontId="13" fillId="7" borderId="20" xfId="0" applyFont="1" applyFill="1" applyBorder="1" applyAlignment="1" applyProtection="1">
      <alignment horizontal="left" vertical="top" wrapText="1"/>
    </xf>
    <xf numFmtId="0" fontId="13" fillId="7" borderId="1" xfId="0" applyFont="1" applyFill="1" applyBorder="1" applyAlignment="1" applyProtection="1">
      <alignment horizontal="left" vertical="top" wrapText="1"/>
    </xf>
    <xf numFmtId="0" fontId="13" fillId="7" borderId="0" xfId="0" applyFont="1" applyFill="1" applyBorder="1" applyAlignment="1" applyProtection="1">
      <alignment horizontal="left" vertical="top" wrapText="1"/>
    </xf>
    <xf numFmtId="0" fontId="13" fillId="7" borderId="2" xfId="0" applyFont="1" applyFill="1" applyBorder="1" applyAlignment="1" applyProtection="1">
      <alignment horizontal="left" vertical="top" wrapText="1"/>
    </xf>
    <xf numFmtId="0" fontId="13" fillId="7" borderId="3" xfId="0" applyFont="1" applyFill="1" applyBorder="1" applyAlignment="1" applyProtection="1">
      <alignment horizontal="left" vertical="top" wrapText="1"/>
    </xf>
    <xf numFmtId="0" fontId="13" fillId="7" borderId="4" xfId="0" applyFont="1" applyFill="1" applyBorder="1" applyAlignment="1" applyProtection="1">
      <alignment horizontal="left" vertical="top" wrapText="1"/>
    </xf>
    <xf numFmtId="0" fontId="13" fillId="7" borderId="5" xfId="0" applyFont="1" applyFill="1" applyBorder="1" applyAlignment="1" applyProtection="1">
      <alignment horizontal="left" vertical="top" wrapText="1"/>
    </xf>
    <xf numFmtId="0" fontId="13" fillId="2" borderId="1" xfId="0" applyFont="1" applyFill="1" applyBorder="1" applyAlignment="1" applyProtection="1">
      <alignment horizontal="left" vertical="top" wrapText="1" indent="1"/>
    </xf>
    <xf numFmtId="0" fontId="13" fillId="2" borderId="0" xfId="0" applyFont="1" applyFill="1" applyBorder="1" applyAlignment="1" applyProtection="1">
      <alignment horizontal="left" vertical="top" wrapText="1" indent="1"/>
    </xf>
    <xf numFmtId="0" fontId="13" fillId="2" borderId="1" xfId="0" applyFont="1" applyFill="1" applyBorder="1" applyAlignment="1" applyProtection="1">
      <alignment horizontal="left" vertical="top" wrapText="1"/>
    </xf>
    <xf numFmtId="0" fontId="13" fillId="2" borderId="1" xfId="0" applyFont="1" applyFill="1" applyBorder="1" applyAlignment="1" applyProtection="1">
      <alignment horizontal="left" vertical="center" wrapText="1"/>
    </xf>
    <xf numFmtId="0" fontId="13" fillId="2" borderId="0" xfId="0" applyFont="1" applyFill="1" applyBorder="1" applyAlignment="1" applyProtection="1">
      <alignment vertical="top" wrapText="1"/>
    </xf>
    <xf numFmtId="0" fontId="13" fillId="0" borderId="0" xfId="0" applyFont="1" applyBorder="1" applyAlignment="1" applyProtection="1">
      <alignment vertical="top" wrapText="1"/>
    </xf>
    <xf numFmtId="0" fontId="13" fillId="2" borderId="0" xfId="0" applyFont="1" applyFill="1" applyBorder="1" applyAlignment="1" applyProtection="1">
      <alignment vertical="center" wrapText="1"/>
    </xf>
    <xf numFmtId="0" fontId="13" fillId="0" borderId="0" xfId="0" applyFont="1" applyBorder="1" applyAlignment="1" applyProtection="1">
      <alignment vertical="center" wrapText="1"/>
    </xf>
    <xf numFmtId="0" fontId="13" fillId="2" borderId="1" xfId="0" applyFont="1" applyFill="1" applyBorder="1" applyAlignment="1" applyProtection="1">
      <alignment horizontal="left" wrapText="1"/>
    </xf>
    <xf numFmtId="0" fontId="13" fillId="2" borderId="0" xfId="0" applyFont="1" applyFill="1" applyBorder="1" applyAlignment="1" applyProtection="1">
      <alignment wrapText="1"/>
    </xf>
    <xf numFmtId="0" fontId="13" fillId="0" borderId="0" xfId="0" applyFont="1" applyBorder="1" applyAlignment="1" applyProtection="1">
      <alignment wrapText="1"/>
    </xf>
    <xf numFmtId="0" fontId="13" fillId="0" borderId="1" xfId="0" applyFont="1" applyBorder="1" applyAlignment="1" applyProtection="1">
      <alignment horizontal="left" vertical="top" wrapText="1"/>
    </xf>
    <xf numFmtId="0" fontId="13" fillId="0" borderId="0" xfId="0" applyFont="1" applyAlignment="1" applyProtection="1">
      <alignment horizontal="left" vertical="top" wrapText="1"/>
    </xf>
    <xf numFmtId="0" fontId="14" fillId="2" borderId="0" xfId="0" applyFont="1" applyFill="1" applyBorder="1" applyAlignment="1" applyProtection="1">
      <alignment horizontal="left" vertical="center"/>
    </xf>
    <xf numFmtId="49" fontId="13" fillId="0" borderId="1" xfId="0" applyNumberFormat="1" applyFont="1" applyFill="1" applyBorder="1" applyAlignment="1" applyProtection="1">
      <alignment horizontal="left" vertical="top" wrapText="1"/>
    </xf>
    <xf numFmtId="49" fontId="13" fillId="0" borderId="0" xfId="0" applyNumberFormat="1"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8" fillId="0" borderId="0" xfId="0" applyFont="1" applyAlignment="1">
      <alignment horizontal="left" vertical="top"/>
    </xf>
    <xf numFmtId="49" fontId="13" fillId="2" borderId="1" xfId="0" applyNumberFormat="1" applyFont="1" applyFill="1" applyBorder="1" applyAlignment="1" applyProtection="1">
      <alignment horizontal="left" vertical="top" wrapText="1"/>
    </xf>
    <xf numFmtId="49" fontId="13" fillId="2" borderId="0" xfId="0" applyNumberFormat="1" applyFont="1" applyFill="1" applyBorder="1" applyAlignment="1" applyProtection="1">
      <alignment horizontal="left" vertical="top" wrapText="1"/>
    </xf>
    <xf numFmtId="0" fontId="14" fillId="2" borderId="0" xfId="0" applyFont="1" applyFill="1" applyBorder="1" applyAlignment="1" applyProtection="1">
      <alignment horizontal="left"/>
    </xf>
    <xf numFmtId="0" fontId="4" fillId="2" borderId="1" xfId="0" applyFont="1" applyFill="1" applyBorder="1" applyAlignment="1" applyProtection="1">
      <alignment horizontal="left"/>
    </xf>
    <xf numFmtId="0" fontId="4" fillId="2" borderId="0" xfId="0" applyFont="1" applyFill="1" applyBorder="1" applyAlignment="1" applyProtection="1">
      <alignment horizontal="left"/>
    </xf>
    <xf numFmtId="49" fontId="13" fillId="2" borderId="0" xfId="0" applyNumberFormat="1" applyFont="1" applyFill="1" applyBorder="1" applyAlignment="1" applyProtection="1">
      <alignment wrapText="1"/>
    </xf>
    <xf numFmtId="49" fontId="13" fillId="0" borderId="0" xfId="0" applyNumberFormat="1" applyFont="1" applyBorder="1" applyAlignment="1" applyProtection="1">
      <alignment wrapText="1"/>
    </xf>
    <xf numFmtId="0" fontId="14" fillId="2" borderId="1" xfId="0" applyFont="1" applyFill="1" applyBorder="1" applyAlignment="1" applyProtection="1">
      <alignment horizontal="left" vertical="top" wrapText="1"/>
    </xf>
    <xf numFmtId="0" fontId="19" fillId="2" borderId="1" xfId="0" applyFont="1" applyFill="1" applyBorder="1" applyAlignment="1" applyProtection="1">
      <alignment horizontal="left" vertical="top" wrapText="1"/>
    </xf>
    <xf numFmtId="0" fontId="19" fillId="2" borderId="0" xfId="0"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vertical="top" wrapText="1"/>
    </xf>
    <xf numFmtId="0" fontId="19" fillId="0" borderId="1" xfId="0" applyFont="1" applyBorder="1" applyAlignment="1" applyProtection="1">
      <alignment horizontal="left" vertical="top" wrapText="1"/>
    </xf>
  </cellXfs>
  <cellStyles count="7">
    <cellStyle name="Comma" xfId="5" builtinId="3"/>
    <cellStyle name="Currency" xfId="6" builtinId="4"/>
    <cellStyle name="Hyperlink" xfId="2" builtinId="8"/>
    <cellStyle name="Normal" xfId="0" builtinId="0"/>
    <cellStyle name="Normal 2" xfId="3"/>
    <cellStyle name="Normal 3" xfId="4"/>
    <cellStyle name="Percent" xfId="1" builtinId="5"/>
  </cellStyles>
  <dxfs count="129">
    <dxf>
      <font>
        <b/>
        <i val="0"/>
        <color theme="0"/>
      </font>
      <fill>
        <patternFill>
          <bgColor rgb="FF00B050"/>
        </patternFill>
      </fill>
    </dxf>
    <dxf>
      <font>
        <b/>
        <i val="0"/>
        <color theme="0"/>
      </font>
      <fill>
        <patternFill>
          <bgColor rgb="FFFF0000"/>
        </patternFill>
      </fill>
    </dxf>
    <dxf>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C000"/>
        </patternFill>
      </fill>
    </dxf>
    <dxf>
      <font>
        <b/>
        <i val="0"/>
        <color theme="0"/>
      </font>
      <fill>
        <patternFill>
          <bgColor rgb="FFFFC000"/>
        </patternFill>
      </fill>
    </dxf>
    <dxf>
      <font>
        <b/>
        <i val="0"/>
        <color theme="0"/>
      </font>
      <fill>
        <patternFill>
          <bgColor rgb="FFFFC000"/>
        </patternFill>
      </fill>
    </dxf>
    <dxf>
      <font>
        <b/>
        <i val="0"/>
        <color theme="0"/>
      </font>
      <fill>
        <patternFill>
          <bgColor rgb="FF00B050"/>
        </patternFill>
      </fill>
    </dxf>
    <dxf>
      <font>
        <b/>
        <i val="0"/>
        <color theme="0"/>
      </font>
      <fill>
        <patternFill>
          <bgColor rgb="FFFF0000"/>
        </patternFill>
      </fill>
    </dxf>
    <dxf>
      <font>
        <b/>
        <i val="0"/>
        <color theme="0"/>
      </font>
      <fill>
        <patternFill>
          <bgColor rgb="FFFFC000"/>
        </patternFill>
      </fill>
    </dxf>
    <dxf>
      <font>
        <b/>
        <i val="0"/>
        <color theme="0"/>
      </font>
      <fill>
        <patternFill>
          <bgColor rgb="FFFFC000"/>
        </patternFill>
      </fill>
    </dxf>
    <dxf>
      <font>
        <b/>
        <i val="0"/>
        <color theme="0"/>
      </font>
      <fill>
        <patternFill>
          <bgColor rgb="FFFFC000"/>
        </patternFill>
      </fill>
    </dxf>
    <dxf>
      <font>
        <b/>
        <i val="0"/>
        <color theme="0"/>
      </font>
      <fill>
        <patternFill>
          <bgColor rgb="FF00B050"/>
        </patternFill>
      </fill>
    </dxf>
    <dxf>
      <font>
        <b/>
        <i val="0"/>
        <color theme="0"/>
      </font>
      <fill>
        <patternFill>
          <bgColor rgb="FFFF0000"/>
        </patternFill>
      </fill>
    </dxf>
    <dxf>
      <font>
        <b/>
        <i val="0"/>
        <color theme="0"/>
      </font>
      <fill>
        <patternFill>
          <bgColor rgb="FFFFC000"/>
        </patternFill>
      </fill>
    </dxf>
    <dxf>
      <font>
        <b/>
        <i val="0"/>
        <color theme="0"/>
      </font>
      <fill>
        <patternFill>
          <bgColor rgb="FFFFC000"/>
        </patternFill>
      </fill>
    </dxf>
    <dxf>
      <font>
        <b/>
        <i val="0"/>
        <color theme="0"/>
      </font>
      <fill>
        <patternFill>
          <bgColor rgb="FFFFC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ill>
        <patternFill>
          <bgColor theme="9" tint="0.39994506668294322"/>
        </patternFill>
      </fill>
    </dxf>
    <dxf>
      <fill>
        <patternFill>
          <bgColor rgb="FFDA5C52"/>
        </patternFill>
      </fill>
    </dxf>
    <dxf>
      <fill>
        <patternFill>
          <bgColor theme="0" tint="-0.14996795556505021"/>
        </patternFill>
      </fill>
    </dxf>
    <dxf>
      <fill>
        <patternFill>
          <bgColor theme="9" tint="0.39994506668294322"/>
        </patternFill>
      </fill>
    </dxf>
    <dxf>
      <fill>
        <patternFill>
          <bgColor rgb="FFDA5C52"/>
        </patternFill>
      </fill>
    </dxf>
    <dxf>
      <fill>
        <patternFill>
          <bgColor theme="0" tint="-0.14996795556505021"/>
        </patternFill>
      </fill>
    </dxf>
    <dxf>
      <fill>
        <patternFill>
          <bgColor theme="9" tint="0.39994506668294322"/>
        </patternFill>
      </fill>
    </dxf>
    <dxf>
      <fill>
        <patternFill>
          <bgColor rgb="FFDA5C52"/>
        </patternFill>
      </fill>
    </dxf>
    <dxf>
      <fill>
        <patternFill>
          <bgColor theme="0" tint="-0.14996795556505021"/>
        </patternFill>
      </fill>
    </dxf>
    <dxf>
      <fill>
        <patternFill>
          <bgColor theme="9" tint="0.39994506668294322"/>
        </patternFill>
      </fill>
    </dxf>
    <dxf>
      <fill>
        <patternFill>
          <bgColor rgb="FFDA5C52"/>
        </patternFill>
      </fill>
    </dxf>
    <dxf>
      <fill>
        <patternFill>
          <bgColor theme="0" tint="-0.14996795556505021"/>
        </patternFill>
      </fill>
    </dxf>
    <dxf>
      <fill>
        <patternFill>
          <bgColor theme="9" tint="0.39994506668294322"/>
        </patternFill>
      </fill>
    </dxf>
    <dxf>
      <fill>
        <patternFill>
          <bgColor rgb="FFDA5C52"/>
        </patternFill>
      </fill>
    </dxf>
    <dxf>
      <fill>
        <patternFill>
          <bgColor theme="0" tint="-0.14996795556505021"/>
        </patternFill>
      </fill>
    </dxf>
    <dxf>
      <fill>
        <patternFill>
          <bgColor theme="9" tint="0.39994506668294322"/>
        </patternFill>
      </fill>
    </dxf>
    <dxf>
      <fill>
        <patternFill>
          <bgColor rgb="FFDA5C52"/>
        </patternFill>
      </fill>
    </dxf>
    <dxf>
      <fill>
        <patternFill>
          <bgColor theme="0" tint="-0.14996795556505021"/>
        </patternFill>
      </fill>
    </dxf>
    <dxf>
      <fill>
        <patternFill>
          <bgColor theme="9" tint="0.39994506668294322"/>
        </patternFill>
      </fill>
    </dxf>
    <dxf>
      <fill>
        <patternFill>
          <bgColor rgb="FFDA5C52"/>
        </patternFill>
      </fill>
    </dxf>
    <dxf>
      <fill>
        <patternFill>
          <bgColor theme="0" tint="-0.14996795556505021"/>
        </patternFill>
      </fill>
    </dxf>
    <dxf>
      <fill>
        <patternFill>
          <bgColor theme="9" tint="0.39994506668294322"/>
        </patternFill>
      </fill>
    </dxf>
    <dxf>
      <fill>
        <patternFill>
          <bgColor rgb="FFDA5C52"/>
        </patternFill>
      </fill>
    </dxf>
  </dxfs>
  <tableStyles count="0" defaultTableStyle="TableStyleMedium2" defaultPivotStyle="PivotStyleLight16"/>
  <colors>
    <mruColors>
      <color rgb="FF0000FF"/>
      <color rgb="FFD7ECFF"/>
      <color rgb="FFDA5C52"/>
      <color rgb="FFE26C60"/>
      <color rgb="FFFF5D5D"/>
      <color rgb="FFFF7979"/>
      <color rgb="FFFF86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ilto:uas@uillinois.edu"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obfs.uillinois.edu/contract/" TargetMode="External"/><Relationship Id="rId2" Type="http://schemas.openxmlformats.org/officeDocument/2006/relationships/hyperlink" Target="https://www.obfs.uillinois.edu/grants/" TargetMode="External"/><Relationship Id="rId1" Type="http://schemas.openxmlformats.org/officeDocument/2006/relationships/hyperlink" Target="https://www.obfs.uillinois.edu/bfpp/section-5-receivables" TargetMode="External"/><Relationship Id="rId6" Type="http://schemas.openxmlformats.org/officeDocument/2006/relationships/image" Target="../media/image2.jpeg"/><Relationship Id="rId5" Type="http://schemas.openxmlformats.org/officeDocument/2006/relationships/hyperlink" Target="https://www.obfs.uillinois.edu/grants/urbana-champaign-campus/who-to-ask/" TargetMode="External"/><Relationship Id="rId4" Type="http://schemas.openxmlformats.org/officeDocument/2006/relationships/hyperlink" Target="https://www.obfs.uillinois.edu/bfpp/section-16-grants-research-contracts/program-income"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obfs.uillinois.edu/bfpp/section-22-self-supporting-revenue-generating" TargetMode="External"/><Relationship Id="rId7" Type="http://schemas.openxmlformats.org/officeDocument/2006/relationships/image" Target="../media/image3.jpeg"/><Relationship Id="rId2" Type="http://schemas.openxmlformats.org/officeDocument/2006/relationships/hyperlink" Target="https://www.obfs.uillinois.edu/bfpp/section-10-cash-handling" TargetMode="External"/><Relationship Id="rId1" Type="http://schemas.openxmlformats.org/officeDocument/2006/relationships/hyperlink" Target="https://www.obfs.uillinois.edu/bfpp/section-18-taxes/section-18-13" TargetMode="External"/><Relationship Id="rId6" Type="http://schemas.openxmlformats.org/officeDocument/2006/relationships/hyperlink" Target="https://www.obfs.uillinois.edu/bfpp/section-22-self-supporting-revenue-generating/service-storeroom-activities/setting-rates" TargetMode="External"/><Relationship Id="rId5" Type="http://schemas.openxmlformats.org/officeDocument/2006/relationships/hyperlink" Target="https://www.obfs.uillinois.edu/bfpp/section-18-taxes/section-18-6" TargetMode="External"/><Relationship Id="rId4" Type="http://schemas.openxmlformats.org/officeDocument/2006/relationships/hyperlink" Target="https://www.obfs.uillinois.edu/bfpp/section-21-merchant-cards"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ww.obfs.uillinois.edu/bfpp/section-2-agency-funds/comply-with-liaison-responsibilities" TargetMode="External"/><Relationship Id="rId1" Type="http://schemas.openxmlformats.org/officeDocument/2006/relationships/hyperlink" Target="https://www.obfs.uillinois.edu/common/pages/DisplayFile.aspx?itemId=950056"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obfs.uillinois.edu/common/pages/DisplayFile.aspx?itemId=96145" TargetMode="External"/><Relationship Id="rId2" Type="http://schemas.openxmlformats.org/officeDocument/2006/relationships/hyperlink" Target="https://www.obfs.uillinois.edu/accounting-financial-reporting/banner-program-codes/" TargetMode="External"/><Relationship Id="rId1" Type="http://schemas.openxmlformats.org/officeDocument/2006/relationships/image" Target="../media/image4.png"/><Relationship Id="rId6" Type="http://schemas.openxmlformats.org/officeDocument/2006/relationships/hyperlink" Target="https://www.obfs.uillinois.edu/bfpp/section-22-self-supporting-revenue-generating/service-storeroom-activities/setting-rates" TargetMode="External"/><Relationship Id="rId5" Type="http://schemas.openxmlformats.org/officeDocument/2006/relationships/hyperlink" Target="https://www.obfs.uillinois.edu/common/pages/DisplayFile.aspx?itemId=96151" TargetMode="External"/><Relationship Id="rId4" Type="http://schemas.openxmlformats.org/officeDocument/2006/relationships/hyperlink" Target="https://www.obfs.uillinois.edu/bfpp/section-11-gifts-endowments/section-11-6"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s://www.obfs.uillinois.edu/bfpp/section-22-self-supporting-revenue-generating/service-storeroom-activities/setting-rates" TargetMode="External"/><Relationship Id="rId3" Type="http://schemas.openxmlformats.org/officeDocument/2006/relationships/hyperlink" Target="https://www.obfs.uillinois.edu/bfpp/section-11-gifts-endowments/section-11-13" TargetMode="External"/><Relationship Id="rId7" Type="http://schemas.openxmlformats.org/officeDocument/2006/relationships/hyperlink" Target="https://www.obfs.uillinois.edu/bfpp/section-18-taxes/section-18-13" TargetMode="External"/><Relationship Id="rId2" Type="http://schemas.openxmlformats.org/officeDocument/2006/relationships/hyperlink" Target="https://www.obfs.uillinois.edu/bfpp/section-11-gifts-endowments/section-11-2" TargetMode="External"/><Relationship Id="rId1" Type="http://schemas.openxmlformats.org/officeDocument/2006/relationships/hyperlink" Target="https://www.obfs.uillinois.edu/bfpp/section-16-grants-research-contracts/program-income" TargetMode="External"/><Relationship Id="rId6" Type="http://schemas.openxmlformats.org/officeDocument/2006/relationships/hyperlink" Target="https://www.obfs.uillinois.edu/bfpp/section-18-taxes/section-18-6" TargetMode="External"/><Relationship Id="rId11" Type="http://schemas.openxmlformats.org/officeDocument/2006/relationships/image" Target="../media/image4.png"/><Relationship Id="rId5" Type="http://schemas.openxmlformats.org/officeDocument/2006/relationships/hyperlink" Target="https://www.obfs.uillinois.edu/bfpp/section-2-agency-funds/determine-need-for-agency-fund" TargetMode="External"/><Relationship Id="rId10" Type="http://schemas.openxmlformats.org/officeDocument/2006/relationships/hyperlink" Target="http://www.ilga.gov/legislation/ilcs/ilcs3.asp?ActID=1077&amp;ChapterID=18" TargetMode="External"/><Relationship Id="rId4" Type="http://schemas.openxmlformats.org/officeDocument/2006/relationships/hyperlink" Target="https://www.obfs.uillinois.edu/bfpp/section-16-grants-research-contracts/section-16-4-2" TargetMode="External"/><Relationship Id="rId9" Type="http://schemas.openxmlformats.org/officeDocument/2006/relationships/hyperlink" Target="https://www.obfs.uillinois.edu/bfpp/section-22-self-supporting-revenue-generating/section-22-4-2"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obfs.uillinois.edu/bfpp/section-2-agency-funds/policies-managing-agency-funds"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s://www.obfs.uillinois.edu/bfpp/section-11-gifts-endowments/section-11-6" TargetMode="External"/><Relationship Id="rId2" Type="http://schemas.openxmlformats.org/officeDocument/2006/relationships/hyperlink" Target="https://www.obfs.uillinois.edu/accounting-financial-reporting/banner-program-codes/" TargetMode="Externa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276225</xdr:colOff>
      <xdr:row>135</xdr:row>
      <xdr:rowOff>0</xdr:rowOff>
    </xdr:from>
    <xdr:to>
      <xdr:col>9</xdr:col>
      <xdr:colOff>161925</xdr:colOff>
      <xdr:row>136</xdr:row>
      <xdr:rowOff>0</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00000000-0008-0000-0000-00000D000000}"/>
            </a:ext>
          </a:extLst>
        </xdr:cNvPr>
        <xdr:cNvSpPr/>
      </xdr:nvSpPr>
      <xdr:spPr>
        <a:xfrm>
          <a:off x="4705350" y="1266825"/>
          <a:ext cx="11049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714375</xdr:colOff>
      <xdr:row>1</xdr:row>
      <xdr:rowOff>139328</xdr:rowOff>
    </xdr:from>
    <xdr:to>
      <xdr:col>10</xdr:col>
      <xdr:colOff>207645</xdr:colOff>
      <xdr:row>3</xdr:row>
      <xdr:rowOff>202946</xdr:rowOff>
    </xdr:to>
    <xdr:pic>
      <xdr:nvPicPr>
        <xdr:cNvPr id="17" name="Picture 16">
          <a:extLst>
            <a:ext uri="{FF2B5EF4-FFF2-40B4-BE49-F238E27FC236}">
              <a16:creationId xmlns:a16="http://schemas.microsoft.com/office/drawing/2014/main" id="{C1B719E2-A404-401C-95C5-C9B7C3EF3E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 y="329828"/>
          <a:ext cx="6057900" cy="438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108</xdr:row>
      <xdr:rowOff>85725</xdr:rowOff>
    </xdr:from>
    <xdr:to>
      <xdr:col>9</xdr:col>
      <xdr:colOff>1133475</xdr:colOff>
      <xdr:row>109</xdr:row>
      <xdr:rowOff>0</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200-000005000000}"/>
            </a:ext>
          </a:extLst>
        </xdr:cNvPr>
        <xdr:cNvSpPr txBox="1"/>
      </xdr:nvSpPr>
      <xdr:spPr>
        <a:xfrm>
          <a:off x="7210425" y="13039725"/>
          <a:ext cx="10668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428890</xdr:colOff>
      <xdr:row>12</xdr:row>
      <xdr:rowOff>788377</xdr:rowOff>
    </xdr:from>
    <xdr:to>
      <xdr:col>10</xdr:col>
      <xdr:colOff>72537</xdr:colOff>
      <xdr:row>12</xdr:row>
      <xdr:rowOff>978877</xdr:rowOff>
    </xdr:to>
    <xdr:sp macro="" textlink="">
      <xdr:nvSpPr>
        <xdr:cNvPr id="8" name="TextBox 7">
          <a:hlinkClick xmlns:r="http://schemas.openxmlformats.org/officeDocument/2006/relationships" r:id="rId2"/>
          <a:extLst>
            <a:ext uri="{FF2B5EF4-FFF2-40B4-BE49-F238E27FC236}">
              <a16:creationId xmlns:a16="http://schemas.microsoft.com/office/drawing/2014/main" id="{00000000-0008-0000-0200-000008000000}"/>
            </a:ext>
          </a:extLst>
        </xdr:cNvPr>
        <xdr:cNvSpPr txBox="1"/>
      </xdr:nvSpPr>
      <xdr:spPr>
        <a:xfrm>
          <a:off x="7609275" y="3125665"/>
          <a:ext cx="81595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n>
              <a:noFill/>
            </a:ln>
            <a:noFill/>
          </a:endParaRPr>
        </a:p>
      </xdr:txBody>
    </xdr:sp>
    <xdr:clientData/>
  </xdr:twoCellAnchor>
  <xdr:twoCellAnchor>
    <xdr:from>
      <xdr:col>4</xdr:col>
      <xdr:colOff>147203</xdr:colOff>
      <xdr:row>21</xdr:row>
      <xdr:rowOff>8659</xdr:rowOff>
    </xdr:from>
    <xdr:to>
      <xdr:col>5</xdr:col>
      <xdr:colOff>363680</xdr:colOff>
      <xdr:row>22</xdr:row>
      <xdr:rowOff>27708</xdr:rowOff>
    </xdr:to>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200-00000A000000}"/>
            </a:ext>
          </a:extLst>
        </xdr:cNvPr>
        <xdr:cNvSpPr txBox="1"/>
      </xdr:nvSpPr>
      <xdr:spPr>
        <a:xfrm>
          <a:off x="3472294" y="3931227"/>
          <a:ext cx="943841"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n>
              <a:noFill/>
            </a:ln>
            <a:noFill/>
          </a:endParaRPr>
        </a:p>
      </xdr:txBody>
    </xdr:sp>
    <xdr:clientData/>
  </xdr:twoCellAnchor>
  <xdr:twoCellAnchor>
    <xdr:from>
      <xdr:col>7</xdr:col>
      <xdr:colOff>577760</xdr:colOff>
      <xdr:row>12</xdr:row>
      <xdr:rowOff>594813</xdr:rowOff>
    </xdr:from>
    <xdr:to>
      <xdr:col>9</xdr:col>
      <xdr:colOff>315792</xdr:colOff>
      <xdr:row>12</xdr:row>
      <xdr:rowOff>767994</xdr:rowOff>
    </xdr:to>
    <xdr:sp macro="" textlink="">
      <xdr:nvSpPr>
        <xdr:cNvPr id="9" name="TextBox 8">
          <a:hlinkClick xmlns:r="http://schemas.openxmlformats.org/officeDocument/2006/relationships" r:id="rId4"/>
          <a:extLst>
            <a:ext uri="{FF2B5EF4-FFF2-40B4-BE49-F238E27FC236}">
              <a16:creationId xmlns:a16="http://schemas.microsoft.com/office/drawing/2014/main" id="{00000000-0008-0000-0200-000009000000}"/>
            </a:ext>
          </a:extLst>
        </xdr:cNvPr>
        <xdr:cNvSpPr txBox="1"/>
      </xdr:nvSpPr>
      <xdr:spPr>
        <a:xfrm>
          <a:off x="6540410" y="2928438"/>
          <a:ext cx="957232" cy="173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n>
              <a:noFill/>
            </a:ln>
            <a:noFill/>
          </a:endParaRPr>
        </a:p>
      </xdr:txBody>
    </xdr:sp>
    <xdr:clientData/>
  </xdr:twoCellAnchor>
  <xdr:twoCellAnchor>
    <xdr:from>
      <xdr:col>1</xdr:col>
      <xdr:colOff>704850</xdr:colOff>
      <xdr:row>12</xdr:row>
      <xdr:rowOff>971551</xdr:rowOff>
    </xdr:from>
    <xdr:to>
      <xdr:col>2</xdr:col>
      <xdr:colOff>390525</xdr:colOff>
      <xdr:row>12</xdr:row>
      <xdr:rowOff>1181101</xdr:rowOff>
    </xdr:to>
    <xdr:sp macro="" textlink="">
      <xdr:nvSpPr>
        <xdr:cNvPr id="2" name="TextBox 1">
          <a:hlinkClick xmlns:r="http://schemas.openxmlformats.org/officeDocument/2006/relationships" r:id="rId5"/>
          <a:extLst>
            <a:ext uri="{FF2B5EF4-FFF2-40B4-BE49-F238E27FC236}">
              <a16:creationId xmlns:a16="http://schemas.microsoft.com/office/drawing/2014/main" id="{00000000-0008-0000-0200-000002000000}"/>
            </a:ext>
          </a:extLst>
        </xdr:cNvPr>
        <xdr:cNvSpPr txBox="1"/>
      </xdr:nvSpPr>
      <xdr:spPr>
        <a:xfrm>
          <a:off x="1314450" y="3305176"/>
          <a:ext cx="7239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noFill/>
            <a:effectLst>
              <a:outerShdw sx="1000" sy="1000" algn="ctr" rotWithShape="0">
                <a:schemeClr val="bg1"/>
              </a:outerShdw>
            </a:effectLst>
          </a:endParaRPr>
        </a:p>
      </xdr:txBody>
    </xdr:sp>
    <xdr:clientData/>
  </xdr:twoCellAnchor>
  <xdr:twoCellAnchor editAs="oneCell">
    <xdr:from>
      <xdr:col>2</xdr:col>
      <xdr:colOff>104775</xdr:colOff>
      <xdr:row>0</xdr:row>
      <xdr:rowOff>180975</xdr:rowOff>
    </xdr:from>
    <xdr:to>
      <xdr:col>9</xdr:col>
      <xdr:colOff>475488</xdr:colOff>
      <xdr:row>3</xdr:row>
      <xdr:rowOff>72771</xdr:rowOff>
    </xdr:to>
    <xdr:pic>
      <xdr:nvPicPr>
        <xdr:cNvPr id="6" name="Picture 5">
          <a:extLst>
            <a:ext uri="{FF2B5EF4-FFF2-40B4-BE49-F238E27FC236}">
              <a16:creationId xmlns:a16="http://schemas.microsoft.com/office/drawing/2014/main" id="{DA8A75C1-26B3-4118-AD82-0B02FF440B6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52600" y="180975"/>
          <a:ext cx="6403848" cy="463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9525</xdr:colOff>
      <xdr:row>1</xdr:row>
      <xdr:rowOff>123825</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0" y="0"/>
          <a:ext cx="5648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161925</xdr:colOff>
      <xdr:row>22</xdr:row>
      <xdr:rowOff>47626</xdr:rowOff>
    </xdr:from>
    <xdr:to>
      <xdr:col>5</xdr:col>
      <xdr:colOff>152400</xdr:colOff>
      <xdr:row>22</xdr:row>
      <xdr:rowOff>180976</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161925" y="7953376"/>
          <a:ext cx="31908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u="sng">
            <a:solidFill>
              <a:srgbClr val="1E27D4"/>
            </a:solidFill>
            <a:latin typeface="Cambria" panose="02040503050406030204" pitchFamily="18" charset="0"/>
          </a:endParaRPr>
        </a:p>
      </xdr:txBody>
    </xdr:sp>
    <xdr:clientData/>
  </xdr:twoCellAnchor>
  <xdr:twoCellAnchor>
    <xdr:from>
      <xdr:col>0</xdr:col>
      <xdr:colOff>9525</xdr:colOff>
      <xdr:row>28</xdr:row>
      <xdr:rowOff>47625</xdr:rowOff>
    </xdr:from>
    <xdr:to>
      <xdr:col>2</xdr:col>
      <xdr:colOff>533400</xdr:colOff>
      <xdr:row>30</xdr:row>
      <xdr:rowOff>19050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0000000-0008-0000-0300-000008000000}"/>
            </a:ext>
          </a:extLst>
        </xdr:cNvPr>
        <xdr:cNvSpPr/>
      </xdr:nvSpPr>
      <xdr:spPr>
        <a:xfrm>
          <a:off x="9525" y="7915275"/>
          <a:ext cx="18954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xdr:colOff>
      <xdr:row>34</xdr:row>
      <xdr:rowOff>9525</xdr:rowOff>
    </xdr:from>
    <xdr:to>
      <xdr:col>5</xdr:col>
      <xdr:colOff>57150</xdr:colOff>
      <xdr:row>34</xdr:row>
      <xdr:rowOff>228600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300-000009000000}"/>
            </a:ext>
          </a:extLst>
        </xdr:cNvPr>
        <xdr:cNvSpPr/>
      </xdr:nvSpPr>
      <xdr:spPr>
        <a:xfrm>
          <a:off x="9525" y="9915525"/>
          <a:ext cx="32480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xdr:colOff>
      <xdr:row>37</xdr:row>
      <xdr:rowOff>38100</xdr:rowOff>
    </xdr:from>
    <xdr:to>
      <xdr:col>4</xdr:col>
      <xdr:colOff>114300</xdr:colOff>
      <xdr:row>38</xdr:row>
      <xdr:rowOff>0</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00000000-0008-0000-0300-00000A000000}"/>
            </a:ext>
          </a:extLst>
        </xdr:cNvPr>
        <xdr:cNvSpPr/>
      </xdr:nvSpPr>
      <xdr:spPr>
        <a:xfrm>
          <a:off x="19050" y="10982325"/>
          <a:ext cx="26860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xdr:colOff>
      <xdr:row>22</xdr:row>
      <xdr:rowOff>28575</xdr:rowOff>
    </xdr:from>
    <xdr:to>
      <xdr:col>5</xdr:col>
      <xdr:colOff>9525</xdr:colOff>
      <xdr:row>22</xdr:row>
      <xdr:rowOff>276225</xdr:rowOff>
    </xdr:to>
    <xdr:sp macro="" textlink="">
      <xdr:nvSpPr>
        <xdr:cNvPr id="15" name="Rectangle 14">
          <a:extLst>
            <a:ext uri="{FF2B5EF4-FFF2-40B4-BE49-F238E27FC236}">
              <a16:creationId xmlns:a16="http://schemas.microsoft.com/office/drawing/2014/main" id="{00000000-0008-0000-0300-00000F000000}"/>
            </a:ext>
          </a:extLst>
        </xdr:cNvPr>
        <xdr:cNvSpPr/>
      </xdr:nvSpPr>
      <xdr:spPr>
        <a:xfrm>
          <a:off x="19050" y="6334125"/>
          <a:ext cx="31908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u="sng">
            <a:solidFill>
              <a:srgbClr val="1E27D4"/>
            </a:solidFill>
            <a:latin typeface="Cambria" panose="02040503050406030204" pitchFamily="18" charset="0"/>
          </a:endParaRPr>
        </a:p>
      </xdr:txBody>
    </xdr:sp>
    <xdr:clientData/>
  </xdr:twoCellAnchor>
  <xdr:twoCellAnchor>
    <xdr:from>
      <xdr:col>0</xdr:col>
      <xdr:colOff>28575</xdr:colOff>
      <xdr:row>25</xdr:row>
      <xdr:rowOff>19050</xdr:rowOff>
    </xdr:from>
    <xdr:to>
      <xdr:col>3</xdr:col>
      <xdr:colOff>19050</xdr:colOff>
      <xdr:row>27</xdr:row>
      <xdr:rowOff>9525</xdr:rowOff>
    </xdr:to>
    <xdr:sp macro="" textlink="">
      <xdr:nvSpPr>
        <xdr:cNvPr id="16" name="Rectangle 15">
          <a:hlinkClick xmlns:r="http://schemas.openxmlformats.org/officeDocument/2006/relationships" r:id="rId5"/>
          <a:extLst>
            <a:ext uri="{FF2B5EF4-FFF2-40B4-BE49-F238E27FC236}">
              <a16:creationId xmlns:a16="http://schemas.microsoft.com/office/drawing/2014/main" id="{00000000-0008-0000-0300-000010000000}"/>
            </a:ext>
          </a:extLst>
        </xdr:cNvPr>
        <xdr:cNvSpPr/>
      </xdr:nvSpPr>
      <xdr:spPr>
        <a:xfrm>
          <a:off x="28575" y="7096125"/>
          <a:ext cx="19716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142875</xdr:colOff>
      <xdr:row>28</xdr:row>
      <xdr:rowOff>47625</xdr:rowOff>
    </xdr:from>
    <xdr:to>
      <xdr:col>2</xdr:col>
      <xdr:colOff>361950</xdr:colOff>
      <xdr:row>29</xdr:row>
      <xdr:rowOff>9525</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00000000-0008-0000-0300-000011000000}"/>
            </a:ext>
          </a:extLst>
        </xdr:cNvPr>
        <xdr:cNvSpPr/>
      </xdr:nvSpPr>
      <xdr:spPr>
        <a:xfrm>
          <a:off x="142875" y="9972675"/>
          <a:ext cx="15906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161925</xdr:colOff>
      <xdr:row>34</xdr:row>
      <xdr:rowOff>28575</xdr:rowOff>
    </xdr:from>
    <xdr:to>
      <xdr:col>5</xdr:col>
      <xdr:colOff>457200</xdr:colOff>
      <xdr:row>35</xdr:row>
      <xdr:rowOff>0</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00000000-0008-0000-0300-000012000000}"/>
            </a:ext>
          </a:extLst>
        </xdr:cNvPr>
        <xdr:cNvSpPr/>
      </xdr:nvSpPr>
      <xdr:spPr>
        <a:xfrm>
          <a:off x="161925" y="13230225"/>
          <a:ext cx="34956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24</xdr:row>
      <xdr:rowOff>676275</xdr:rowOff>
    </xdr:from>
    <xdr:to>
      <xdr:col>3</xdr:col>
      <xdr:colOff>38100</xdr:colOff>
      <xdr:row>25</xdr:row>
      <xdr:rowOff>0</xdr:rowOff>
    </xdr:to>
    <xdr:sp macro="" textlink="">
      <xdr:nvSpPr>
        <xdr:cNvPr id="22" name="TextBox 21">
          <a:hlinkClick xmlns:r="http://schemas.openxmlformats.org/officeDocument/2006/relationships" r:id="rId5"/>
          <a:extLst>
            <a:ext uri="{FF2B5EF4-FFF2-40B4-BE49-F238E27FC236}">
              <a16:creationId xmlns:a16="http://schemas.microsoft.com/office/drawing/2014/main" id="{00000000-0008-0000-0300-000016000000}"/>
            </a:ext>
          </a:extLst>
        </xdr:cNvPr>
        <xdr:cNvSpPr txBox="1"/>
      </xdr:nvSpPr>
      <xdr:spPr>
        <a:xfrm>
          <a:off x="38100" y="8896350"/>
          <a:ext cx="19812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57150</xdr:colOff>
      <xdr:row>18</xdr:row>
      <xdr:rowOff>0</xdr:rowOff>
    </xdr:from>
    <xdr:to>
      <xdr:col>7</xdr:col>
      <xdr:colOff>800100</xdr:colOff>
      <xdr:row>18</xdr:row>
      <xdr:rowOff>85725</xdr:rowOff>
    </xdr:to>
    <xdr:sp macro="" textlink="">
      <xdr:nvSpPr>
        <xdr:cNvPr id="2" name="TextBox 1">
          <a:hlinkClick xmlns:r="http://schemas.openxmlformats.org/officeDocument/2006/relationships" r:id="rId6"/>
          <a:extLst>
            <a:ext uri="{FF2B5EF4-FFF2-40B4-BE49-F238E27FC236}">
              <a16:creationId xmlns:a16="http://schemas.microsoft.com/office/drawing/2014/main" id="{00000000-0008-0000-0300-000002000000}"/>
            </a:ext>
          </a:extLst>
        </xdr:cNvPr>
        <xdr:cNvSpPr txBox="1"/>
      </xdr:nvSpPr>
      <xdr:spPr>
        <a:xfrm>
          <a:off x="3257550" y="7153275"/>
          <a:ext cx="1962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325437</xdr:colOff>
      <xdr:row>1</xdr:row>
      <xdr:rowOff>15875</xdr:rowOff>
    </xdr:from>
    <xdr:to>
      <xdr:col>7</xdr:col>
      <xdr:colOff>1430060</xdr:colOff>
      <xdr:row>3</xdr:row>
      <xdr:rowOff>34671</xdr:rowOff>
    </xdr:to>
    <xdr:pic>
      <xdr:nvPicPr>
        <xdr:cNvPr id="5" name="Picture 4">
          <a:extLst>
            <a:ext uri="{FF2B5EF4-FFF2-40B4-BE49-F238E27FC236}">
              <a16:creationId xmlns:a16="http://schemas.microsoft.com/office/drawing/2014/main" id="{B42BF6AE-92AF-4F12-A89E-AAA93C966B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25437" y="206375"/>
          <a:ext cx="5526128" cy="3997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600075</xdr:colOff>
      <xdr:row>15</xdr:row>
      <xdr:rowOff>0</xdr:rowOff>
    </xdr:from>
    <xdr:to>
      <xdr:col>3</xdr:col>
      <xdr:colOff>295274</xdr:colOff>
      <xdr:row>15</xdr:row>
      <xdr:rowOff>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600075" y="2638425"/>
          <a:ext cx="1523999" cy="1904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609599</xdr:colOff>
      <xdr:row>77</xdr:row>
      <xdr:rowOff>209550</xdr:rowOff>
    </xdr:from>
    <xdr:to>
      <xdr:col>5</xdr:col>
      <xdr:colOff>171450</xdr:colOff>
      <xdr:row>77</xdr:row>
      <xdr:rowOff>390526</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400-00000B000000}"/>
            </a:ext>
          </a:extLst>
        </xdr:cNvPr>
        <xdr:cNvSpPr txBox="1"/>
      </xdr:nvSpPr>
      <xdr:spPr>
        <a:xfrm>
          <a:off x="609599" y="17049750"/>
          <a:ext cx="2609851" cy="18097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1</xdr:col>
      <xdr:colOff>476250</xdr:colOff>
      <xdr:row>1</xdr:row>
      <xdr:rowOff>9525</xdr:rowOff>
    </xdr:from>
    <xdr:to>
      <xdr:col>10</xdr:col>
      <xdr:colOff>601657</xdr:colOff>
      <xdr:row>3</xdr:row>
      <xdr:rowOff>91821</xdr:rowOff>
    </xdr:to>
    <xdr:pic>
      <xdr:nvPicPr>
        <xdr:cNvPr id="13" name="Picture 12">
          <a:extLst>
            <a:ext uri="{FF2B5EF4-FFF2-40B4-BE49-F238E27FC236}">
              <a16:creationId xmlns:a16="http://schemas.microsoft.com/office/drawing/2014/main" id="{8EFA4AAB-08CD-4175-8FFC-E808E04D9D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5850" y="200025"/>
          <a:ext cx="6403848" cy="463296"/>
        </a:xfrm>
        <a:prstGeom prst="rect">
          <a:avLst/>
        </a:prstGeom>
      </xdr:spPr>
    </xdr:pic>
    <xdr:clientData/>
  </xdr:twoCellAnchor>
  <xdr:twoCellAnchor>
    <xdr:from>
      <xdr:col>0</xdr:col>
      <xdr:colOff>600075</xdr:colOff>
      <xdr:row>13</xdr:row>
      <xdr:rowOff>76200</xdr:rowOff>
    </xdr:from>
    <xdr:to>
      <xdr:col>3</xdr:col>
      <xdr:colOff>295274</xdr:colOff>
      <xdr:row>13</xdr:row>
      <xdr:rowOff>266699</xdr:rowOff>
    </xdr:to>
    <xdr:sp macro="" textlink="">
      <xdr:nvSpPr>
        <xdr:cNvPr id="15" name="Rectangle 14">
          <a:hlinkClick xmlns:r="http://schemas.openxmlformats.org/officeDocument/2006/relationships" r:id="rId1"/>
          <a:extLst>
            <a:ext uri="{FF2B5EF4-FFF2-40B4-BE49-F238E27FC236}">
              <a16:creationId xmlns:a16="http://schemas.microsoft.com/office/drawing/2014/main" id="{F1710151-9521-4739-8E80-C3D22F88264F}"/>
            </a:ext>
          </a:extLst>
        </xdr:cNvPr>
        <xdr:cNvSpPr/>
      </xdr:nvSpPr>
      <xdr:spPr>
        <a:xfrm>
          <a:off x="600075" y="3783623"/>
          <a:ext cx="1519603" cy="1904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10</xdr:col>
      <xdr:colOff>221571</xdr:colOff>
      <xdr:row>3</xdr:row>
      <xdr:rowOff>66675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91515" y="38100"/>
          <a:ext cx="5641296" cy="577215"/>
        </a:xfrm>
        <a:prstGeom prst="rect">
          <a:avLst/>
        </a:prstGeom>
      </xdr:spPr>
    </xdr:pic>
    <xdr:clientData/>
  </xdr:twoCellAnchor>
  <xdr:twoCellAnchor>
    <xdr:from>
      <xdr:col>3</xdr:col>
      <xdr:colOff>46013</xdr:colOff>
      <xdr:row>31</xdr:row>
      <xdr:rowOff>31359</xdr:rowOff>
    </xdr:from>
    <xdr:to>
      <xdr:col>7</xdr:col>
      <xdr:colOff>160313</xdr:colOff>
      <xdr:row>31</xdr:row>
      <xdr:rowOff>145659</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500-000003000000}"/>
            </a:ext>
          </a:extLst>
        </xdr:cNvPr>
        <xdr:cNvSpPr txBox="1"/>
      </xdr:nvSpPr>
      <xdr:spPr>
        <a:xfrm>
          <a:off x="1870417" y="4977032"/>
          <a:ext cx="2546838"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noFill/>
          </a:endParaRPr>
        </a:p>
      </xdr:txBody>
    </xdr:sp>
    <xdr:clientData/>
  </xdr:twoCellAnchor>
  <xdr:twoCellAnchor>
    <xdr:from>
      <xdr:col>0</xdr:col>
      <xdr:colOff>516694</xdr:colOff>
      <xdr:row>36</xdr:row>
      <xdr:rowOff>7620</xdr:rowOff>
    </xdr:from>
    <xdr:to>
      <xdr:col>6</xdr:col>
      <xdr:colOff>236220</xdr:colOff>
      <xdr:row>36</xdr:row>
      <xdr:rowOff>167640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500-000004000000}"/>
            </a:ext>
          </a:extLst>
        </xdr:cNvPr>
        <xdr:cNvSpPr txBox="1"/>
      </xdr:nvSpPr>
      <xdr:spPr>
        <a:xfrm>
          <a:off x="516694" y="5898466"/>
          <a:ext cx="3368334" cy="16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89682</xdr:colOff>
      <xdr:row>44</xdr:row>
      <xdr:rowOff>59788</xdr:rowOff>
    </xdr:from>
    <xdr:to>
      <xdr:col>3</xdr:col>
      <xdr:colOff>219222</xdr:colOff>
      <xdr:row>45</xdr:row>
      <xdr:rowOff>14068</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500-000005000000}"/>
            </a:ext>
          </a:extLst>
        </xdr:cNvPr>
        <xdr:cNvSpPr txBox="1"/>
      </xdr:nvSpPr>
      <xdr:spPr>
        <a:xfrm>
          <a:off x="1305951" y="7078980"/>
          <a:ext cx="737675"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410308</xdr:colOff>
      <xdr:row>22</xdr:row>
      <xdr:rowOff>29308</xdr:rowOff>
    </xdr:from>
    <xdr:to>
      <xdr:col>5</xdr:col>
      <xdr:colOff>542193</xdr:colOff>
      <xdr:row>22</xdr:row>
      <xdr:rowOff>161192</xdr:rowOff>
    </xdr:to>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500-000006000000}"/>
            </a:ext>
          </a:extLst>
        </xdr:cNvPr>
        <xdr:cNvSpPr txBox="1"/>
      </xdr:nvSpPr>
      <xdr:spPr>
        <a:xfrm>
          <a:off x="1018443" y="3458308"/>
          <a:ext cx="2564423" cy="131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44</xdr:row>
      <xdr:rowOff>30480</xdr:rowOff>
    </xdr:from>
    <xdr:to>
      <xdr:col>8</xdr:col>
      <xdr:colOff>365760</xdr:colOff>
      <xdr:row>44</xdr:row>
      <xdr:rowOff>175260</xdr:rowOff>
    </xdr:to>
    <xdr:sp macro="" textlink="">
      <xdr:nvSpPr>
        <xdr:cNvPr id="7" name="TextBox 6">
          <a:hlinkClick xmlns:r="http://schemas.openxmlformats.org/officeDocument/2006/relationships" r:id="rId4"/>
          <a:extLst>
            <a:ext uri="{FF2B5EF4-FFF2-40B4-BE49-F238E27FC236}">
              <a16:creationId xmlns:a16="http://schemas.microsoft.com/office/drawing/2014/main" id="{00000000-0008-0000-0500-000007000000}"/>
            </a:ext>
          </a:extLst>
        </xdr:cNvPr>
        <xdr:cNvSpPr txBox="1"/>
      </xdr:nvSpPr>
      <xdr:spPr>
        <a:xfrm>
          <a:off x="4493162" y="6485499"/>
          <a:ext cx="737675"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48</xdr:row>
      <xdr:rowOff>30480</xdr:rowOff>
    </xdr:from>
    <xdr:to>
      <xdr:col>8</xdr:col>
      <xdr:colOff>365760</xdr:colOff>
      <xdr:row>48</xdr:row>
      <xdr:rowOff>175260</xdr:rowOff>
    </xdr:to>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500-000008000000}"/>
            </a:ext>
          </a:extLst>
        </xdr:cNvPr>
        <xdr:cNvSpPr txBox="1"/>
      </xdr:nvSpPr>
      <xdr:spPr>
        <a:xfrm>
          <a:off x="4493162" y="6485499"/>
          <a:ext cx="737675"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51</xdr:row>
      <xdr:rowOff>30480</xdr:rowOff>
    </xdr:from>
    <xdr:to>
      <xdr:col>8</xdr:col>
      <xdr:colOff>365760</xdr:colOff>
      <xdr:row>51</xdr:row>
      <xdr:rowOff>175260</xdr:rowOff>
    </xdr:to>
    <xdr:sp macro="" textlink="">
      <xdr:nvSpPr>
        <xdr:cNvPr id="9" name="TextBox 8">
          <a:hlinkClick xmlns:r="http://schemas.openxmlformats.org/officeDocument/2006/relationships" r:id="rId4"/>
          <a:extLst>
            <a:ext uri="{FF2B5EF4-FFF2-40B4-BE49-F238E27FC236}">
              <a16:creationId xmlns:a16="http://schemas.microsoft.com/office/drawing/2014/main" id="{00000000-0008-0000-0500-000009000000}"/>
            </a:ext>
          </a:extLst>
        </xdr:cNvPr>
        <xdr:cNvSpPr txBox="1"/>
      </xdr:nvSpPr>
      <xdr:spPr>
        <a:xfrm>
          <a:off x="4493162" y="6485499"/>
          <a:ext cx="737675"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48</xdr:row>
      <xdr:rowOff>30480</xdr:rowOff>
    </xdr:from>
    <xdr:to>
      <xdr:col>8</xdr:col>
      <xdr:colOff>365760</xdr:colOff>
      <xdr:row>48</xdr:row>
      <xdr:rowOff>175260</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4493162" y="7049672"/>
          <a:ext cx="737675"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51</xdr:row>
      <xdr:rowOff>30480</xdr:rowOff>
    </xdr:from>
    <xdr:to>
      <xdr:col>8</xdr:col>
      <xdr:colOff>365760</xdr:colOff>
      <xdr:row>51</xdr:row>
      <xdr:rowOff>175260</xdr:rowOff>
    </xdr:to>
    <xdr:sp macro="" textlink="">
      <xdr:nvSpPr>
        <xdr:cNvPr id="11" name="TextBox 10">
          <a:hlinkClick xmlns:r="http://schemas.openxmlformats.org/officeDocument/2006/relationships" r:id="rId4"/>
          <a:extLst>
            <a:ext uri="{FF2B5EF4-FFF2-40B4-BE49-F238E27FC236}">
              <a16:creationId xmlns:a16="http://schemas.microsoft.com/office/drawing/2014/main" id="{00000000-0008-0000-0500-00000B000000}"/>
            </a:ext>
          </a:extLst>
        </xdr:cNvPr>
        <xdr:cNvSpPr txBox="1"/>
      </xdr:nvSpPr>
      <xdr:spPr>
        <a:xfrm>
          <a:off x="4493162" y="7049672"/>
          <a:ext cx="737675"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249115</xdr:colOff>
      <xdr:row>54</xdr:row>
      <xdr:rowOff>168520</xdr:rowOff>
    </xdr:from>
    <xdr:to>
      <xdr:col>5</xdr:col>
      <xdr:colOff>36635</xdr:colOff>
      <xdr:row>57</xdr:row>
      <xdr:rowOff>21981</xdr:rowOff>
    </xdr:to>
    <xdr:sp macro="" textlink="">
      <xdr:nvSpPr>
        <xdr:cNvPr id="12" name="TextBox 11">
          <a:hlinkClick xmlns:r="http://schemas.openxmlformats.org/officeDocument/2006/relationships" r:id="rId6"/>
          <a:extLst>
            <a:ext uri="{FF2B5EF4-FFF2-40B4-BE49-F238E27FC236}">
              <a16:creationId xmlns:a16="http://schemas.microsoft.com/office/drawing/2014/main" id="{00000000-0008-0000-0500-00000C000000}"/>
            </a:ext>
          </a:extLst>
        </xdr:cNvPr>
        <xdr:cNvSpPr txBox="1"/>
      </xdr:nvSpPr>
      <xdr:spPr>
        <a:xfrm>
          <a:off x="2073519" y="9459058"/>
          <a:ext cx="1003789" cy="23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oneCellAnchor>
    <xdr:from>
      <xdr:col>11</xdr:col>
      <xdr:colOff>0</xdr:colOff>
      <xdr:row>29</xdr:row>
      <xdr:rowOff>167640</xdr:rowOff>
    </xdr:from>
    <xdr:ext cx="184731" cy="264560"/>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6705600" y="512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409575</xdr:colOff>
      <xdr:row>23</xdr:row>
      <xdr:rowOff>38100</xdr:rowOff>
    </xdr:from>
    <xdr:to>
      <xdr:col>6</xdr:col>
      <xdr:colOff>371475</xdr:colOff>
      <xdr:row>23</xdr:row>
      <xdr:rowOff>180975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2238375" y="5172075"/>
          <a:ext cx="179070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342900</xdr:colOff>
      <xdr:row>7</xdr:row>
      <xdr:rowOff>47625</xdr:rowOff>
    </xdr:from>
    <xdr:to>
      <xdr:col>2</xdr:col>
      <xdr:colOff>495300</xdr:colOff>
      <xdr:row>8</xdr:row>
      <xdr:rowOff>9525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952500" y="1381125"/>
          <a:ext cx="7620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504825</xdr:colOff>
      <xdr:row>13</xdr:row>
      <xdr:rowOff>19050</xdr:rowOff>
    </xdr:from>
    <xdr:to>
      <xdr:col>4</xdr:col>
      <xdr:colOff>133350</xdr:colOff>
      <xdr:row>14</xdr:row>
      <xdr:rowOff>19050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1724025" y="2762250"/>
          <a:ext cx="8477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390525</xdr:colOff>
      <xdr:row>27</xdr:row>
      <xdr:rowOff>38100</xdr:rowOff>
    </xdr:from>
    <xdr:to>
      <xdr:col>9</xdr:col>
      <xdr:colOff>542925</xdr:colOff>
      <xdr:row>28</xdr:row>
      <xdr:rowOff>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5267325" y="5457825"/>
          <a:ext cx="7620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495300</xdr:colOff>
      <xdr:row>41</xdr:row>
      <xdr:rowOff>152400</xdr:rowOff>
    </xdr:from>
    <xdr:to>
      <xdr:col>6</xdr:col>
      <xdr:colOff>133350</xdr:colOff>
      <xdr:row>42</xdr:row>
      <xdr:rowOff>114300</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a:off x="2933700" y="10115550"/>
          <a:ext cx="8572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552451</xdr:colOff>
      <xdr:row>63</xdr:row>
      <xdr:rowOff>19050</xdr:rowOff>
    </xdr:from>
    <xdr:to>
      <xdr:col>7</xdr:col>
      <xdr:colOff>133351</xdr:colOff>
      <xdr:row>63</xdr:row>
      <xdr:rowOff>180975</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600-000009000000}"/>
            </a:ext>
          </a:extLst>
        </xdr:cNvPr>
        <xdr:cNvSpPr/>
      </xdr:nvSpPr>
      <xdr:spPr>
        <a:xfrm>
          <a:off x="1162051" y="14335125"/>
          <a:ext cx="323850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361951</xdr:colOff>
      <xdr:row>143</xdr:row>
      <xdr:rowOff>95249</xdr:rowOff>
    </xdr:from>
    <xdr:to>
      <xdr:col>2</xdr:col>
      <xdr:colOff>495301</xdr:colOff>
      <xdr:row>144</xdr:row>
      <xdr:rowOff>9524</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600-00000A000000}"/>
            </a:ext>
          </a:extLst>
        </xdr:cNvPr>
        <xdr:cNvSpPr/>
      </xdr:nvSpPr>
      <xdr:spPr>
        <a:xfrm>
          <a:off x="971551" y="34737674"/>
          <a:ext cx="7429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361949</xdr:colOff>
      <xdr:row>171</xdr:row>
      <xdr:rowOff>19050</xdr:rowOff>
    </xdr:from>
    <xdr:to>
      <xdr:col>2</xdr:col>
      <xdr:colOff>542924</xdr:colOff>
      <xdr:row>172</xdr:row>
      <xdr:rowOff>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600-00000B000000}"/>
            </a:ext>
          </a:extLst>
        </xdr:cNvPr>
        <xdr:cNvSpPr/>
      </xdr:nvSpPr>
      <xdr:spPr>
        <a:xfrm>
          <a:off x="971549" y="41805225"/>
          <a:ext cx="7905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57150</xdr:colOff>
      <xdr:row>95</xdr:row>
      <xdr:rowOff>19050</xdr:rowOff>
    </xdr:from>
    <xdr:to>
      <xdr:col>9</xdr:col>
      <xdr:colOff>247650</xdr:colOff>
      <xdr:row>96</xdr:row>
      <xdr:rowOff>19050</xdr:rowOff>
    </xdr:to>
    <xdr:sp macro="" textlink="">
      <xdr:nvSpPr>
        <xdr:cNvPr id="15" name="TextBox 14">
          <a:hlinkClick xmlns:r="http://schemas.openxmlformats.org/officeDocument/2006/relationships" r:id="rId8"/>
          <a:extLst>
            <a:ext uri="{FF2B5EF4-FFF2-40B4-BE49-F238E27FC236}">
              <a16:creationId xmlns:a16="http://schemas.microsoft.com/office/drawing/2014/main" id="{00000000-0008-0000-0600-00000F000000}"/>
            </a:ext>
          </a:extLst>
        </xdr:cNvPr>
        <xdr:cNvSpPr txBox="1"/>
      </xdr:nvSpPr>
      <xdr:spPr>
        <a:xfrm>
          <a:off x="4324350" y="22088475"/>
          <a:ext cx="14097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19050</xdr:colOff>
      <xdr:row>96</xdr:row>
      <xdr:rowOff>38100</xdr:rowOff>
    </xdr:from>
    <xdr:to>
      <xdr:col>0</xdr:col>
      <xdr:colOff>476250</xdr:colOff>
      <xdr:row>96</xdr:row>
      <xdr:rowOff>180975</xdr:rowOff>
    </xdr:to>
    <xdr:sp macro="" textlink="">
      <xdr:nvSpPr>
        <xdr:cNvPr id="16" name="TextBox 15">
          <a:hlinkClick xmlns:r="http://schemas.openxmlformats.org/officeDocument/2006/relationships" r:id="rId9"/>
          <a:extLst>
            <a:ext uri="{FF2B5EF4-FFF2-40B4-BE49-F238E27FC236}">
              <a16:creationId xmlns:a16="http://schemas.microsoft.com/office/drawing/2014/main" id="{00000000-0008-0000-0600-000010000000}"/>
            </a:ext>
          </a:extLst>
        </xdr:cNvPr>
        <xdr:cNvSpPr txBox="1"/>
      </xdr:nvSpPr>
      <xdr:spPr>
        <a:xfrm>
          <a:off x="19050" y="22298025"/>
          <a:ext cx="4572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590550</xdr:colOff>
      <xdr:row>178</xdr:row>
      <xdr:rowOff>9525</xdr:rowOff>
    </xdr:from>
    <xdr:to>
      <xdr:col>5</xdr:col>
      <xdr:colOff>133350</xdr:colOff>
      <xdr:row>179</xdr:row>
      <xdr:rowOff>9525</xdr:rowOff>
    </xdr:to>
    <xdr:sp macro="" textlink="">
      <xdr:nvSpPr>
        <xdr:cNvPr id="17" name="Rectangle 16">
          <a:hlinkClick xmlns:r="http://schemas.openxmlformats.org/officeDocument/2006/relationships" r:id="rId10"/>
          <a:extLst>
            <a:ext uri="{FF2B5EF4-FFF2-40B4-BE49-F238E27FC236}">
              <a16:creationId xmlns:a16="http://schemas.microsoft.com/office/drawing/2014/main" id="{00000000-0008-0000-0600-000011000000}"/>
            </a:ext>
          </a:extLst>
        </xdr:cNvPr>
        <xdr:cNvSpPr/>
      </xdr:nvSpPr>
      <xdr:spPr>
        <a:xfrm>
          <a:off x="1200150" y="43129200"/>
          <a:ext cx="19812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266700</xdr:colOff>
      <xdr:row>0</xdr:row>
      <xdr:rowOff>76200</xdr:rowOff>
    </xdr:from>
    <xdr:to>
      <xdr:col>10</xdr:col>
      <xdr:colOff>227286</xdr:colOff>
      <xdr:row>3</xdr:row>
      <xdr:rowOff>104775</xdr:rowOff>
    </xdr:to>
    <xdr:pic>
      <xdr:nvPicPr>
        <xdr:cNvPr id="18" name="Pictur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1"/>
        <a:stretch>
          <a:fillRect/>
        </a:stretch>
      </xdr:blipFill>
      <xdr:spPr>
        <a:xfrm>
          <a:off x="876300" y="76200"/>
          <a:ext cx="5504136" cy="6000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447675</xdr:colOff>
      <xdr:row>12</xdr:row>
      <xdr:rowOff>9525</xdr:rowOff>
    </xdr:from>
    <xdr:to>
      <xdr:col>9</xdr:col>
      <xdr:colOff>76200</xdr:colOff>
      <xdr:row>13</xdr:row>
      <xdr:rowOff>57150</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4105275" y="2257425"/>
          <a:ext cx="14573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noFill/>
          </a:endParaRPr>
        </a:p>
      </xdr:txBody>
    </xdr:sp>
    <xdr:clientData/>
  </xdr:twoCellAnchor>
  <xdr:twoCellAnchor editAs="oneCell">
    <xdr:from>
      <xdr:col>1</xdr:col>
      <xdr:colOff>66675</xdr:colOff>
      <xdr:row>0</xdr:row>
      <xdr:rowOff>38100</xdr:rowOff>
    </xdr:from>
    <xdr:to>
      <xdr:col>10</xdr:col>
      <xdr:colOff>88221</xdr:colOff>
      <xdr:row>3</xdr:row>
      <xdr:rowOff>62865</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676275" y="38100"/>
          <a:ext cx="5504136" cy="600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10</xdr:col>
      <xdr:colOff>84411</xdr:colOff>
      <xdr:row>3</xdr:row>
      <xdr:rowOff>66675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691515" y="38100"/>
          <a:ext cx="5641296" cy="577215"/>
        </a:xfrm>
        <a:prstGeom prst="rect">
          <a:avLst/>
        </a:prstGeom>
      </xdr:spPr>
    </xdr:pic>
    <xdr:clientData/>
  </xdr:twoCellAnchor>
  <xdr:twoCellAnchor>
    <xdr:from>
      <xdr:col>3</xdr:col>
      <xdr:colOff>144780</xdr:colOff>
      <xdr:row>34</xdr:row>
      <xdr:rowOff>45720</xdr:rowOff>
    </xdr:from>
    <xdr:to>
      <xdr:col>7</xdr:col>
      <xdr:colOff>190500</xdr:colOff>
      <xdr:row>35</xdr:row>
      <xdr:rowOff>15240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800-000002000000}"/>
            </a:ext>
          </a:extLst>
        </xdr:cNvPr>
        <xdr:cNvSpPr txBox="1"/>
      </xdr:nvSpPr>
      <xdr:spPr>
        <a:xfrm>
          <a:off x="2019300" y="5935980"/>
          <a:ext cx="2545080" cy="16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89682</xdr:colOff>
      <xdr:row>41</xdr:row>
      <xdr:rowOff>59788</xdr:rowOff>
    </xdr:from>
    <xdr:to>
      <xdr:col>3</xdr:col>
      <xdr:colOff>219222</xdr:colOff>
      <xdr:row>42</xdr:row>
      <xdr:rowOff>14068</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800-000004000000}"/>
            </a:ext>
          </a:extLst>
        </xdr:cNvPr>
        <xdr:cNvSpPr txBox="1"/>
      </xdr:nvSpPr>
      <xdr:spPr>
        <a:xfrm>
          <a:off x="1308882" y="7763608"/>
          <a:ext cx="73914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41</xdr:row>
      <xdr:rowOff>30480</xdr:rowOff>
    </xdr:from>
    <xdr:to>
      <xdr:col>8</xdr:col>
      <xdr:colOff>365760</xdr:colOff>
      <xdr:row>41</xdr:row>
      <xdr:rowOff>175260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4503420" y="7734300"/>
          <a:ext cx="739140"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44</xdr:row>
      <xdr:rowOff>30480</xdr:rowOff>
    </xdr:from>
    <xdr:to>
      <xdr:col>8</xdr:col>
      <xdr:colOff>365760</xdr:colOff>
      <xdr:row>44</xdr:row>
      <xdr:rowOff>175260</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800-000006000000}"/>
            </a:ext>
          </a:extLst>
        </xdr:cNvPr>
        <xdr:cNvSpPr txBox="1"/>
      </xdr:nvSpPr>
      <xdr:spPr>
        <a:xfrm>
          <a:off x="4503420" y="8282940"/>
          <a:ext cx="739140"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47</xdr:row>
      <xdr:rowOff>30480</xdr:rowOff>
    </xdr:from>
    <xdr:to>
      <xdr:col>8</xdr:col>
      <xdr:colOff>365760</xdr:colOff>
      <xdr:row>47</xdr:row>
      <xdr:rowOff>175260</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800-000007000000}"/>
            </a:ext>
          </a:extLst>
        </xdr:cNvPr>
        <xdr:cNvSpPr txBox="1"/>
      </xdr:nvSpPr>
      <xdr:spPr>
        <a:xfrm>
          <a:off x="4503420" y="8831580"/>
          <a:ext cx="739140"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44</xdr:row>
      <xdr:rowOff>30480</xdr:rowOff>
    </xdr:from>
    <xdr:to>
      <xdr:col>8</xdr:col>
      <xdr:colOff>365760</xdr:colOff>
      <xdr:row>44</xdr:row>
      <xdr:rowOff>175260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4503420" y="8282940"/>
          <a:ext cx="739140"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47</xdr:row>
      <xdr:rowOff>30480</xdr:rowOff>
    </xdr:from>
    <xdr:to>
      <xdr:col>8</xdr:col>
      <xdr:colOff>365760</xdr:colOff>
      <xdr:row>47</xdr:row>
      <xdr:rowOff>175260</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800-000009000000}"/>
            </a:ext>
          </a:extLst>
        </xdr:cNvPr>
        <xdr:cNvSpPr txBox="1"/>
      </xdr:nvSpPr>
      <xdr:spPr>
        <a:xfrm>
          <a:off x="4503420" y="8831580"/>
          <a:ext cx="739140"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as@uillinois.edu" TargetMode="External"/><Relationship Id="rId13" Type="http://schemas.openxmlformats.org/officeDocument/2006/relationships/vmlDrawing" Target="../drawings/vmlDrawing1.vml"/><Relationship Id="rId3" Type="http://schemas.openxmlformats.org/officeDocument/2006/relationships/hyperlink" Target="https://www.obfs.uillinois.edu/training/materials/intro-banner-finance/fund-type-descriptions/" TargetMode="External"/><Relationship Id="rId7" Type="http://schemas.openxmlformats.org/officeDocument/2006/relationships/hyperlink" Target="https://www.obfs.uillinois.edu/accounting-financial-reporting/who-to-ask/" TargetMode="External"/><Relationship Id="rId12" Type="http://schemas.openxmlformats.org/officeDocument/2006/relationships/drawing" Target="../drawings/drawing1.xml"/><Relationship Id="rId2" Type="http://schemas.openxmlformats.org/officeDocument/2006/relationships/hyperlink" Target="https://www.obfs.uillinois.edu/accounting-financial-reporting/banner-program-codes/" TargetMode="External"/><Relationship Id="rId1" Type="http://schemas.openxmlformats.org/officeDocument/2006/relationships/hyperlink" Target="mailto:A@!" TargetMode="External"/><Relationship Id="rId6" Type="http://schemas.openxmlformats.org/officeDocument/2006/relationships/hyperlink" Target="mailto:NewAccounts@uif.uillinois.edu" TargetMode="External"/><Relationship Id="rId11" Type="http://schemas.openxmlformats.org/officeDocument/2006/relationships/printerSettings" Target="../printerSettings/printerSettings1.bin"/><Relationship Id="rId5" Type="http://schemas.openxmlformats.org/officeDocument/2006/relationships/hyperlink" Target="mailto:uas@uillinois.edu" TargetMode="External"/><Relationship Id="rId10" Type="http://schemas.openxmlformats.org/officeDocument/2006/relationships/hyperlink" Target="https://www.obfs.uillinois.edu/accounting-financial-reporting/who-to-ask/" TargetMode="External"/><Relationship Id="rId4" Type="http://schemas.openxmlformats.org/officeDocument/2006/relationships/hyperlink" Target="https://www.obfs.uillinois.edu/bfpp/section-11-gifts-endowments/section-11-6" TargetMode="External"/><Relationship Id="rId9" Type="http://schemas.openxmlformats.org/officeDocument/2006/relationships/hyperlink" Target="mailto:NewAccounts@uif.uillinois.edu"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obfs.uillinois.edu/bfpp/section-5-receivables"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obfs.uillinois.edu/accounting-financial-reporting/year-end-procedures/fact-sheets/" TargetMode="External"/><Relationship Id="rId7" Type="http://schemas.openxmlformats.org/officeDocument/2006/relationships/hyperlink" Target="https://www.obfs.uillinois.edu/bfpp/section-22-self-supporting-revenue-generating/conduct-physical-merchandise-inventory" TargetMode="External"/><Relationship Id="rId2" Type="http://schemas.openxmlformats.org/officeDocument/2006/relationships/hyperlink" Target="https://www.obfs.uillinois.edu/bfpp/section-21-merchant-cards" TargetMode="External"/><Relationship Id="rId1" Type="http://schemas.openxmlformats.org/officeDocument/2006/relationships/hyperlink" Target="https://www.obfs.uillinois.edu/bfpp/section-18-taxes/section-18-13" TargetMode="External"/><Relationship Id="rId6" Type="http://schemas.openxmlformats.org/officeDocument/2006/relationships/hyperlink" Target="mailto:uas@uillinois.edu" TargetMode="External"/><Relationship Id="rId5" Type="http://schemas.openxmlformats.org/officeDocument/2006/relationships/hyperlink" Target="https://www.obfs.uillinois.edu/bfpp/section-5-receivables" TargetMode="External"/><Relationship Id="rId4" Type="http://schemas.openxmlformats.org/officeDocument/2006/relationships/hyperlink" Target="https://www.obfs.uillinois.edu/bfpp/section-22-self-supporting-revenue-generating/conduct-physical-merchandise-inventory"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obfs.uillinois.edu/bfpp/section-8-payments-reimbursements/determine-allowability-specific-financial-support" TargetMode="External"/><Relationship Id="rId2" Type="http://schemas.openxmlformats.org/officeDocument/2006/relationships/hyperlink" Target="https://www.obfs.uillinois.edu/bfpp/section-8-payments-reimbursements/determine-allowability-specific-financial-support" TargetMode="External"/><Relationship Id="rId1" Type="http://schemas.openxmlformats.org/officeDocument/2006/relationships/hyperlink" Target="https://www.obfs.uillinois.edu/bfpp/section-2-agency-funds/policies-managing-agency-funds"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www.obfs.uillinois.edu/bfpp/section-2-agency-fund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cadams12@uillinois.edu" TargetMode="External"/><Relationship Id="rId1" Type="http://schemas.openxmlformats.org/officeDocument/2006/relationships/hyperlink" Target="mailto:uas@uillinois.ed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499984740745262"/>
    <pageSetUpPr fitToPage="1"/>
  </sheetPr>
  <dimension ref="A1:AB174"/>
  <sheetViews>
    <sheetView showGridLines="0" tabSelected="1" topLeftCell="A137" zoomScaleNormal="100" workbookViewId="0">
      <selection activeCell="C172" sqref="C172:H172"/>
    </sheetView>
  </sheetViews>
  <sheetFormatPr defaultColWidth="9.140625" defaultRowHeight="15" x14ac:dyDescent="0.25"/>
  <cols>
    <col min="1" max="1" width="9.140625" style="7"/>
    <col min="2" max="2" width="11.5703125" style="7" customWidth="1"/>
    <col min="3" max="3" width="9.85546875" style="7" customWidth="1"/>
    <col min="4" max="4" width="13.28515625" style="7" customWidth="1"/>
    <col min="5" max="5" width="13" style="7" customWidth="1"/>
    <col min="6" max="6" width="11.5703125" style="7" customWidth="1"/>
    <col min="7" max="7" width="9.140625" style="7"/>
    <col min="8" max="8" width="11.5703125" style="7" customWidth="1"/>
    <col min="9" max="21" width="9.140625" style="7"/>
    <col min="22" max="22" width="4" style="7" customWidth="1"/>
    <col min="23" max="26" width="9.140625" style="7"/>
    <col min="27" max="33" width="9.140625" style="7" customWidth="1"/>
    <col min="34" max="16384" width="9.140625" style="7"/>
  </cols>
  <sheetData>
    <row r="1" spans="1:14" x14ac:dyDescent="0.25">
      <c r="A1" s="420" t="s">
        <v>650</v>
      </c>
      <c r="B1" s="421"/>
      <c r="C1" s="421"/>
      <c r="D1" s="2"/>
      <c r="E1" s="2"/>
      <c r="F1" s="2"/>
      <c r="G1" s="2"/>
      <c r="H1" s="2"/>
      <c r="I1" s="2"/>
      <c r="J1" s="2"/>
      <c r="K1" s="2"/>
      <c r="L1" s="2"/>
      <c r="M1" s="3"/>
    </row>
    <row r="2" spans="1:14" x14ac:dyDescent="0.25">
      <c r="A2" s="4"/>
      <c r="B2" s="5"/>
      <c r="C2" s="5"/>
      <c r="D2" s="5"/>
      <c r="E2" s="5"/>
      <c r="F2" s="5"/>
      <c r="G2" s="5"/>
      <c r="H2" s="5"/>
      <c r="I2" s="5"/>
      <c r="J2" s="5"/>
      <c r="K2" s="5"/>
      <c r="L2" s="5"/>
      <c r="M2" s="6"/>
    </row>
    <row r="3" spans="1:14" x14ac:dyDescent="0.25">
      <c r="A3" s="4"/>
      <c r="B3" s="5"/>
      <c r="C3" s="5"/>
      <c r="D3" s="5"/>
      <c r="E3" s="5"/>
      <c r="F3" s="5"/>
      <c r="G3" s="5"/>
      <c r="H3" s="5"/>
      <c r="I3" s="5"/>
      <c r="J3" s="5"/>
      <c r="K3" s="5"/>
      <c r="L3" s="5"/>
      <c r="M3" s="6"/>
    </row>
    <row r="4" spans="1:14" ht="20.25" customHeight="1" x14ac:dyDescent="0.25">
      <c r="A4" s="4"/>
      <c r="B4" s="5"/>
      <c r="C4" s="5"/>
      <c r="D4" s="5"/>
      <c r="E4" s="5"/>
      <c r="F4" s="5"/>
      <c r="G4" s="5"/>
      <c r="H4" s="5"/>
      <c r="I4" s="5"/>
      <c r="J4" s="5"/>
      <c r="K4" s="5"/>
      <c r="L4" s="5"/>
      <c r="M4" s="6"/>
    </row>
    <row r="5" spans="1:14" ht="18.75" x14ac:dyDescent="0.3">
      <c r="A5" s="4"/>
      <c r="B5" s="523" t="s">
        <v>573</v>
      </c>
      <c r="C5" s="523"/>
      <c r="D5" s="523"/>
      <c r="E5" s="523"/>
      <c r="F5" s="523"/>
      <c r="G5" s="523"/>
      <c r="H5" s="523"/>
      <c r="I5" s="523"/>
      <c r="J5" s="523"/>
      <c r="K5" s="523"/>
      <c r="L5" s="523"/>
      <c r="M5" s="6"/>
    </row>
    <row r="6" spans="1:14" ht="15.75" thickBot="1" x14ac:dyDescent="0.3">
      <c r="A6" s="4"/>
      <c r="B6" s="5"/>
      <c r="C6" s="5"/>
      <c r="D6" s="5"/>
      <c r="E6" s="5"/>
      <c r="F6" s="5"/>
      <c r="G6" s="5"/>
      <c r="H6" s="5"/>
      <c r="I6" s="5"/>
      <c r="J6" s="5"/>
      <c r="K6" s="5"/>
      <c r="L6" s="5"/>
      <c r="M6" s="6"/>
    </row>
    <row r="7" spans="1:14" s="9" customFormat="1" x14ac:dyDescent="0.25">
      <c r="A7" s="450" t="s">
        <v>622</v>
      </c>
      <c r="B7" s="451"/>
      <c r="C7" s="451"/>
      <c r="D7" s="451"/>
      <c r="E7" s="451"/>
      <c r="F7" s="451"/>
      <c r="G7" s="451"/>
      <c r="H7" s="451"/>
      <c r="I7" s="451"/>
      <c r="J7" s="451"/>
      <c r="K7" s="451"/>
      <c r="L7" s="451"/>
      <c r="M7" s="452"/>
      <c r="N7" s="8"/>
    </row>
    <row r="8" spans="1:14" s="9" customFormat="1" x14ac:dyDescent="0.25">
      <c r="A8" s="414" t="s">
        <v>623</v>
      </c>
      <c r="B8" s="415"/>
      <c r="C8" s="415"/>
      <c r="D8" s="415"/>
      <c r="E8" s="415"/>
      <c r="F8" s="415"/>
      <c r="G8" s="415"/>
      <c r="H8" s="415"/>
      <c r="I8" s="415"/>
      <c r="J8" s="415"/>
      <c r="K8" s="415"/>
      <c r="L8" s="415"/>
      <c r="M8" s="416"/>
      <c r="N8" s="8"/>
    </row>
    <row r="9" spans="1:14" s="9" customFormat="1" ht="15.75" thickBot="1" x14ac:dyDescent="0.3">
      <c r="A9" s="417" t="s">
        <v>624</v>
      </c>
      <c r="B9" s="418"/>
      <c r="C9" s="418"/>
      <c r="D9" s="418"/>
      <c r="E9" s="418"/>
      <c r="F9" s="418"/>
      <c r="G9" s="418"/>
      <c r="H9" s="418"/>
      <c r="I9" s="418"/>
      <c r="J9" s="418"/>
      <c r="K9" s="418"/>
      <c r="L9" s="418"/>
      <c r="M9" s="419"/>
      <c r="N9" s="8"/>
    </row>
    <row r="10" spans="1:14" x14ac:dyDescent="0.25">
      <c r="A10" s="500" t="s">
        <v>1</v>
      </c>
      <c r="B10" s="501"/>
      <c r="C10" s="501"/>
      <c r="D10" s="94"/>
      <c r="E10" s="94"/>
      <c r="F10" s="94"/>
      <c r="G10" s="94"/>
      <c r="H10" s="94"/>
      <c r="I10" s="94"/>
      <c r="J10" s="94"/>
      <c r="K10" s="94"/>
      <c r="L10" s="94"/>
      <c r="M10" s="3"/>
    </row>
    <row r="11" spans="1:14" x14ac:dyDescent="0.25">
      <c r="A11" s="15"/>
      <c r="B11" s="498" t="s">
        <v>541</v>
      </c>
      <c r="C11" s="498"/>
      <c r="D11" s="498"/>
      <c r="E11" s="498"/>
      <c r="F11" s="498"/>
      <c r="G11" s="498"/>
      <c r="H11" s="5"/>
      <c r="I11" s="424" t="s">
        <v>220</v>
      </c>
      <c r="J11" s="425"/>
      <c r="K11" s="425"/>
      <c r="L11" s="426"/>
      <c r="M11" s="6"/>
    </row>
    <row r="12" spans="1:14" x14ac:dyDescent="0.25">
      <c r="A12" s="15"/>
      <c r="B12" s="13"/>
      <c r="C12" s="13"/>
      <c r="D12" s="13"/>
      <c r="E12" s="13"/>
      <c r="F12" s="13"/>
      <c r="G12" s="13"/>
      <c r="H12" s="13"/>
      <c r="I12" s="13"/>
      <c r="J12" s="13"/>
      <c r="K12" s="13"/>
      <c r="L12" s="13"/>
      <c r="M12" s="6"/>
    </row>
    <row r="13" spans="1:14" x14ac:dyDescent="0.25">
      <c r="A13" s="15"/>
      <c r="B13" s="498" t="s">
        <v>283</v>
      </c>
      <c r="C13" s="498"/>
      <c r="D13" s="498"/>
      <c r="E13" s="498"/>
      <c r="F13" s="498"/>
      <c r="G13" s="498"/>
      <c r="H13" s="499"/>
      <c r="I13" s="424" t="s">
        <v>302</v>
      </c>
      <c r="J13" s="425"/>
      <c r="K13" s="425"/>
      <c r="L13" s="426"/>
      <c r="M13" s="6"/>
    </row>
    <row r="14" spans="1:14" x14ac:dyDescent="0.25">
      <c r="A14" s="15"/>
      <c r="B14" s="13"/>
      <c r="C14" s="13"/>
      <c r="D14" s="13"/>
      <c r="E14" s="13"/>
      <c r="F14" s="13"/>
      <c r="G14" s="13"/>
      <c r="H14" s="13"/>
      <c r="I14" s="13"/>
      <c r="J14" s="13"/>
      <c r="K14" s="13"/>
      <c r="L14" s="13"/>
      <c r="M14" s="6"/>
    </row>
    <row r="15" spans="1:14" x14ac:dyDescent="0.25">
      <c r="A15" s="15"/>
      <c r="B15" s="498" t="s">
        <v>542</v>
      </c>
      <c r="C15" s="498"/>
      <c r="D15" s="498"/>
      <c r="E15" s="498"/>
      <c r="F15" s="322">
        <v>701</v>
      </c>
      <c r="G15" s="502" t="s">
        <v>2</v>
      </c>
      <c r="H15" s="437"/>
      <c r="I15" s="424" t="s">
        <v>651</v>
      </c>
      <c r="J15" s="425"/>
      <c r="K15" s="425"/>
      <c r="L15" s="426"/>
      <c r="M15" s="6"/>
    </row>
    <row r="16" spans="1:14" x14ac:dyDescent="0.25">
      <c r="A16" s="15"/>
      <c r="B16" s="13"/>
      <c r="C16" s="13"/>
      <c r="D16" s="13"/>
      <c r="E16" s="13"/>
      <c r="F16" s="13"/>
      <c r="G16" s="13"/>
      <c r="H16" s="13"/>
      <c r="I16" s="13"/>
      <c r="J16" s="13"/>
      <c r="K16" s="13"/>
      <c r="L16" s="13"/>
      <c r="M16" s="6"/>
    </row>
    <row r="17" spans="1:13" x14ac:dyDescent="0.25">
      <c r="A17" s="15"/>
      <c r="B17" s="504" t="s">
        <v>284</v>
      </c>
      <c r="C17" s="504"/>
      <c r="D17" s="504"/>
      <c r="E17" s="504"/>
      <c r="F17" s="504"/>
      <c r="G17" s="504"/>
      <c r="H17" s="504"/>
      <c r="I17" s="504"/>
      <c r="J17" s="504"/>
      <c r="K17" s="504"/>
      <c r="L17" s="289"/>
      <c r="M17" s="14"/>
    </row>
    <row r="18" spans="1:13" ht="24" customHeight="1" x14ac:dyDescent="0.25">
      <c r="A18" s="15"/>
      <c r="B18" s="504"/>
      <c r="C18" s="504"/>
      <c r="D18" s="504"/>
      <c r="E18" s="504"/>
      <c r="F18" s="504"/>
      <c r="G18" s="504"/>
      <c r="H18" s="504"/>
      <c r="I18" s="504"/>
      <c r="J18" s="504"/>
      <c r="K18" s="504"/>
      <c r="L18" s="289"/>
      <c r="M18" s="14"/>
    </row>
    <row r="19" spans="1:13" x14ac:dyDescent="0.25">
      <c r="A19" s="15"/>
      <c r="B19" s="25" t="s">
        <v>152</v>
      </c>
      <c r="C19" s="285" t="s">
        <v>9</v>
      </c>
      <c r="D19" s="13"/>
      <c r="E19" s="25" t="s">
        <v>153</v>
      </c>
      <c r="F19" s="285" t="s">
        <v>10</v>
      </c>
      <c r="G19" s="13"/>
      <c r="H19" s="25" t="s">
        <v>154</v>
      </c>
      <c r="I19" s="285" t="s">
        <v>10</v>
      </c>
      <c r="J19" s="13"/>
      <c r="K19" s="13"/>
      <c r="L19" s="13"/>
      <c r="M19" s="14"/>
    </row>
    <row r="20" spans="1:13" x14ac:dyDescent="0.25">
      <c r="A20" s="15"/>
      <c r="B20" s="13"/>
      <c r="C20" s="13"/>
      <c r="D20" s="13"/>
      <c r="E20" s="13"/>
      <c r="F20" s="13"/>
      <c r="G20" s="13"/>
      <c r="H20" s="13"/>
      <c r="I20" s="13"/>
      <c r="J20" s="13"/>
      <c r="K20" s="13"/>
      <c r="L20" s="13"/>
      <c r="M20" s="14"/>
    </row>
    <row r="21" spans="1:13" x14ac:dyDescent="0.25">
      <c r="A21" s="15"/>
      <c r="B21" s="506" t="s">
        <v>408</v>
      </c>
      <c r="C21" s="506"/>
      <c r="D21" s="506"/>
      <c r="E21" s="506"/>
      <c r="F21" s="506"/>
      <c r="G21" s="506"/>
      <c r="H21" s="506"/>
      <c r="I21" s="506"/>
      <c r="J21" s="506"/>
      <c r="K21" s="506"/>
      <c r="L21" s="506"/>
      <c r="M21" s="14"/>
    </row>
    <row r="22" spans="1:13" x14ac:dyDescent="0.25">
      <c r="A22" s="15"/>
      <c r="B22" s="507"/>
      <c r="C22" s="507"/>
      <c r="D22" s="507"/>
      <c r="E22" s="507"/>
      <c r="F22" s="507"/>
      <c r="G22" s="507"/>
      <c r="H22" s="507"/>
      <c r="I22" s="507"/>
      <c r="J22" s="507"/>
      <c r="K22" s="507"/>
      <c r="L22" s="507"/>
      <c r="M22" s="14"/>
    </row>
    <row r="23" spans="1:13" x14ac:dyDescent="0.25">
      <c r="A23" s="15"/>
      <c r="B23" s="428" t="s">
        <v>652</v>
      </c>
      <c r="C23" s="429"/>
      <c r="D23" s="429"/>
      <c r="E23" s="429"/>
      <c r="F23" s="429"/>
      <c r="G23" s="429"/>
      <c r="H23" s="429"/>
      <c r="I23" s="429"/>
      <c r="J23" s="429"/>
      <c r="K23" s="429"/>
      <c r="L23" s="430"/>
      <c r="M23" s="14"/>
    </row>
    <row r="24" spans="1:13" x14ac:dyDescent="0.25">
      <c r="A24" s="15"/>
      <c r="B24" s="431"/>
      <c r="C24" s="432"/>
      <c r="D24" s="432"/>
      <c r="E24" s="432"/>
      <c r="F24" s="432"/>
      <c r="G24" s="432"/>
      <c r="H24" s="432"/>
      <c r="I24" s="432"/>
      <c r="J24" s="432"/>
      <c r="K24" s="432"/>
      <c r="L24" s="433"/>
      <c r="M24" s="14"/>
    </row>
    <row r="25" spans="1:13" x14ac:dyDescent="0.25">
      <c r="A25" s="15"/>
      <c r="B25" s="431"/>
      <c r="C25" s="432"/>
      <c r="D25" s="432"/>
      <c r="E25" s="432"/>
      <c r="F25" s="432"/>
      <c r="G25" s="432"/>
      <c r="H25" s="432"/>
      <c r="I25" s="432"/>
      <c r="J25" s="432"/>
      <c r="K25" s="432"/>
      <c r="L25" s="433"/>
      <c r="M25" s="14"/>
    </row>
    <row r="26" spans="1:13" x14ac:dyDescent="0.25">
      <c r="A26" s="15"/>
      <c r="B26" s="431"/>
      <c r="C26" s="432"/>
      <c r="D26" s="432"/>
      <c r="E26" s="432"/>
      <c r="F26" s="432"/>
      <c r="G26" s="432"/>
      <c r="H26" s="432"/>
      <c r="I26" s="432"/>
      <c r="J26" s="432"/>
      <c r="K26" s="432"/>
      <c r="L26" s="433"/>
      <c r="M26" s="14"/>
    </row>
    <row r="27" spans="1:13" x14ac:dyDescent="0.25">
      <c r="A27" s="15"/>
      <c r="B27" s="434"/>
      <c r="C27" s="435"/>
      <c r="D27" s="435"/>
      <c r="E27" s="435"/>
      <c r="F27" s="435"/>
      <c r="G27" s="435"/>
      <c r="H27" s="435"/>
      <c r="I27" s="435"/>
      <c r="J27" s="435"/>
      <c r="K27" s="435"/>
      <c r="L27" s="436"/>
      <c r="M27" s="14"/>
    </row>
    <row r="28" spans="1:13" x14ac:dyDescent="0.25">
      <c r="A28" s="15"/>
      <c r="B28" s="13"/>
      <c r="C28" s="13"/>
      <c r="D28" s="13"/>
      <c r="E28" s="13"/>
      <c r="F28" s="13"/>
      <c r="G28" s="13"/>
      <c r="H28" s="13"/>
      <c r="I28" s="13"/>
      <c r="J28" s="13"/>
      <c r="K28" s="13"/>
      <c r="L28" s="13"/>
      <c r="M28" s="14"/>
    </row>
    <row r="29" spans="1:13" ht="15" customHeight="1" x14ac:dyDescent="0.25">
      <c r="A29" s="15"/>
      <c r="B29" s="422" t="s">
        <v>407</v>
      </c>
      <c r="C29" s="422"/>
      <c r="D29" s="422"/>
      <c r="E29" s="422"/>
      <c r="F29" s="422"/>
      <c r="G29" s="422"/>
      <c r="H29" s="422"/>
      <c r="I29" s="422"/>
      <c r="J29" s="422"/>
      <c r="K29" s="422"/>
      <c r="L29" s="422"/>
      <c r="M29" s="14"/>
    </row>
    <row r="30" spans="1:13" ht="15" customHeight="1" x14ac:dyDescent="0.25">
      <c r="A30" s="15"/>
      <c r="B30" s="422"/>
      <c r="C30" s="422"/>
      <c r="D30" s="422"/>
      <c r="E30" s="422"/>
      <c r="F30" s="422"/>
      <c r="G30" s="422"/>
      <c r="H30" s="422"/>
      <c r="I30" s="422"/>
      <c r="J30" s="422"/>
      <c r="K30" s="422"/>
      <c r="L30" s="422"/>
      <c r="M30" s="14"/>
    </row>
    <row r="31" spans="1:13" ht="21" customHeight="1" x14ac:dyDescent="0.25">
      <c r="A31" s="15"/>
      <c r="B31" s="423"/>
      <c r="C31" s="423"/>
      <c r="D31" s="423"/>
      <c r="E31" s="423"/>
      <c r="F31" s="423"/>
      <c r="G31" s="423"/>
      <c r="H31" s="423"/>
      <c r="I31" s="423"/>
      <c r="J31" s="423"/>
      <c r="K31" s="423"/>
      <c r="L31" s="423"/>
      <c r="M31" s="14"/>
    </row>
    <row r="32" spans="1:13" x14ac:dyDescent="0.25">
      <c r="A32" s="15"/>
      <c r="B32" s="428" t="s">
        <v>653</v>
      </c>
      <c r="C32" s="429"/>
      <c r="D32" s="429"/>
      <c r="E32" s="429"/>
      <c r="F32" s="429"/>
      <c r="G32" s="429"/>
      <c r="H32" s="429"/>
      <c r="I32" s="429"/>
      <c r="J32" s="429"/>
      <c r="K32" s="429"/>
      <c r="L32" s="430"/>
      <c r="M32" s="14"/>
    </row>
    <row r="33" spans="1:13" x14ac:dyDescent="0.25">
      <c r="A33" s="15"/>
      <c r="B33" s="431"/>
      <c r="C33" s="432"/>
      <c r="D33" s="432"/>
      <c r="E33" s="432"/>
      <c r="F33" s="432"/>
      <c r="G33" s="432"/>
      <c r="H33" s="432"/>
      <c r="I33" s="432"/>
      <c r="J33" s="432"/>
      <c r="K33" s="432"/>
      <c r="L33" s="433"/>
      <c r="M33" s="14"/>
    </row>
    <row r="34" spans="1:13" x14ac:dyDescent="0.25">
      <c r="A34" s="15"/>
      <c r="B34" s="431"/>
      <c r="C34" s="432"/>
      <c r="D34" s="432"/>
      <c r="E34" s="432"/>
      <c r="F34" s="432"/>
      <c r="G34" s="432"/>
      <c r="H34" s="432"/>
      <c r="I34" s="432"/>
      <c r="J34" s="432"/>
      <c r="K34" s="432"/>
      <c r="L34" s="433"/>
      <c r="M34" s="14"/>
    </row>
    <row r="35" spans="1:13" x14ac:dyDescent="0.25">
      <c r="A35" s="15"/>
      <c r="B35" s="431"/>
      <c r="C35" s="432"/>
      <c r="D35" s="432"/>
      <c r="E35" s="432"/>
      <c r="F35" s="432"/>
      <c r="G35" s="432"/>
      <c r="H35" s="432"/>
      <c r="I35" s="432"/>
      <c r="J35" s="432"/>
      <c r="K35" s="432"/>
      <c r="L35" s="433"/>
      <c r="M35" s="14"/>
    </row>
    <row r="36" spans="1:13" x14ac:dyDescent="0.25">
      <c r="A36" s="15"/>
      <c r="B36" s="434"/>
      <c r="C36" s="435"/>
      <c r="D36" s="435"/>
      <c r="E36" s="435"/>
      <c r="F36" s="435"/>
      <c r="G36" s="435"/>
      <c r="H36" s="435"/>
      <c r="I36" s="435"/>
      <c r="J36" s="435"/>
      <c r="K36" s="435"/>
      <c r="L36" s="436"/>
      <c r="M36" s="14"/>
    </row>
    <row r="37" spans="1:13" ht="15.75" customHeight="1" x14ac:dyDescent="0.25">
      <c r="A37" s="15"/>
      <c r="B37" s="13"/>
      <c r="C37" s="13"/>
      <c r="D37" s="13"/>
      <c r="E37" s="13"/>
      <c r="F37" s="13"/>
      <c r="G37" s="13"/>
      <c r="H37" s="13"/>
      <c r="I37" s="13"/>
      <c r="J37" s="13"/>
      <c r="K37" s="13"/>
      <c r="L37" s="13"/>
      <c r="M37" s="14"/>
    </row>
    <row r="38" spans="1:13" ht="15" customHeight="1" x14ac:dyDescent="0.25">
      <c r="A38" s="15"/>
      <c r="B38" s="505" t="s">
        <v>467</v>
      </c>
      <c r="C38" s="505"/>
      <c r="D38" s="505"/>
      <c r="E38" s="505"/>
      <c r="F38" s="505"/>
      <c r="G38" s="505"/>
      <c r="H38" s="505"/>
      <c r="I38" s="505"/>
      <c r="J38" s="505"/>
      <c r="K38" s="505"/>
      <c r="L38" s="505"/>
      <c r="M38" s="14"/>
    </row>
    <row r="39" spans="1:13" x14ac:dyDescent="0.25">
      <c r="A39" s="15"/>
      <c r="B39" s="505"/>
      <c r="C39" s="505"/>
      <c r="D39" s="505"/>
      <c r="E39" s="505"/>
      <c r="F39" s="505"/>
      <c r="G39" s="505"/>
      <c r="H39" s="505"/>
      <c r="I39" s="505"/>
      <c r="J39" s="505"/>
      <c r="K39" s="505"/>
      <c r="L39" s="505"/>
      <c r="M39" s="14"/>
    </row>
    <row r="40" spans="1:13" x14ac:dyDescent="0.25">
      <c r="A40" s="15"/>
      <c r="B40" s="428" t="s">
        <v>654</v>
      </c>
      <c r="C40" s="429"/>
      <c r="D40" s="429"/>
      <c r="E40" s="429"/>
      <c r="F40" s="429"/>
      <c r="G40" s="429"/>
      <c r="H40" s="429"/>
      <c r="I40" s="429"/>
      <c r="J40" s="429"/>
      <c r="K40" s="429"/>
      <c r="L40" s="430"/>
      <c r="M40" s="14"/>
    </row>
    <row r="41" spans="1:13" x14ac:dyDescent="0.25">
      <c r="A41" s="15"/>
      <c r="B41" s="431"/>
      <c r="C41" s="432"/>
      <c r="D41" s="432"/>
      <c r="E41" s="432"/>
      <c r="F41" s="432"/>
      <c r="G41" s="432"/>
      <c r="H41" s="432"/>
      <c r="I41" s="432"/>
      <c r="J41" s="432"/>
      <c r="K41" s="432"/>
      <c r="L41" s="433"/>
      <c r="M41" s="14"/>
    </row>
    <row r="42" spans="1:13" x14ac:dyDescent="0.25">
      <c r="A42" s="15"/>
      <c r="B42" s="431"/>
      <c r="C42" s="432"/>
      <c r="D42" s="432"/>
      <c r="E42" s="432"/>
      <c r="F42" s="432"/>
      <c r="G42" s="432"/>
      <c r="H42" s="432"/>
      <c r="I42" s="432"/>
      <c r="J42" s="432"/>
      <c r="K42" s="432"/>
      <c r="L42" s="433"/>
      <c r="M42" s="14"/>
    </row>
    <row r="43" spans="1:13" x14ac:dyDescent="0.25">
      <c r="A43" s="15"/>
      <c r="B43" s="431"/>
      <c r="C43" s="432"/>
      <c r="D43" s="432"/>
      <c r="E43" s="432"/>
      <c r="F43" s="432"/>
      <c r="G43" s="432"/>
      <c r="H43" s="432"/>
      <c r="I43" s="432"/>
      <c r="J43" s="432"/>
      <c r="K43" s="432"/>
      <c r="L43" s="433"/>
      <c r="M43" s="14"/>
    </row>
    <row r="44" spans="1:13" x14ac:dyDescent="0.25">
      <c r="A44" s="15"/>
      <c r="B44" s="434"/>
      <c r="C44" s="435"/>
      <c r="D44" s="435"/>
      <c r="E44" s="435"/>
      <c r="F44" s="435"/>
      <c r="G44" s="435"/>
      <c r="H44" s="435"/>
      <c r="I44" s="435"/>
      <c r="J44" s="435"/>
      <c r="K44" s="435"/>
      <c r="L44" s="436"/>
      <c r="M44" s="14"/>
    </row>
    <row r="45" spans="1:13" x14ac:dyDescent="0.25">
      <c r="A45" s="15"/>
      <c r="B45" s="13"/>
      <c r="C45" s="13"/>
      <c r="D45" s="13"/>
      <c r="E45" s="13"/>
      <c r="F45" s="13"/>
      <c r="G45" s="13"/>
      <c r="H45" s="13"/>
      <c r="I45" s="13"/>
      <c r="J45" s="13"/>
      <c r="K45" s="13"/>
      <c r="L45" s="13"/>
      <c r="M45" s="14"/>
    </row>
    <row r="46" spans="1:13" x14ac:dyDescent="0.25">
      <c r="A46" s="462" t="s">
        <v>298</v>
      </c>
      <c r="B46" s="463"/>
      <c r="C46" s="463"/>
      <c r="D46" s="463"/>
      <c r="E46" s="13"/>
      <c r="F46" s="13"/>
      <c r="G46" s="13"/>
      <c r="H46" s="13"/>
      <c r="I46" s="13"/>
      <c r="J46" s="13"/>
      <c r="K46" s="13"/>
      <c r="L46" s="13"/>
      <c r="M46" s="14"/>
    </row>
    <row r="47" spans="1:13" x14ac:dyDescent="0.25">
      <c r="A47" s="15"/>
      <c r="B47" s="498" t="s">
        <v>543</v>
      </c>
      <c r="C47" s="498"/>
      <c r="D47" s="498"/>
      <c r="E47" s="498"/>
      <c r="F47" s="498"/>
      <c r="G47" s="498"/>
      <c r="H47" s="424" t="s">
        <v>199</v>
      </c>
      <c r="I47" s="425"/>
      <c r="J47" s="425"/>
      <c r="K47" s="425"/>
      <c r="L47" s="426"/>
      <c r="M47" s="14"/>
    </row>
    <row r="48" spans="1:13" ht="15" customHeight="1" x14ac:dyDescent="0.25">
      <c r="A48" s="15"/>
      <c r="B48" s="527" t="s">
        <v>619</v>
      </c>
      <c r="C48" s="527"/>
      <c r="D48" s="527"/>
      <c r="E48" s="527"/>
      <c r="F48" s="527"/>
      <c r="G48" s="527"/>
      <c r="H48" s="527"/>
      <c r="I48" s="527"/>
      <c r="J48" s="527"/>
      <c r="K48" s="527"/>
      <c r="L48" s="527"/>
      <c r="M48" s="14"/>
    </row>
    <row r="49" spans="1:13" ht="18" customHeight="1" x14ac:dyDescent="0.25">
      <c r="A49" s="15"/>
      <c r="B49" s="527"/>
      <c r="C49" s="527"/>
      <c r="D49" s="527"/>
      <c r="E49" s="527"/>
      <c r="F49" s="527"/>
      <c r="G49" s="527"/>
      <c r="H49" s="527"/>
      <c r="I49" s="527"/>
      <c r="J49" s="527"/>
      <c r="K49" s="527"/>
      <c r="L49" s="527"/>
      <c r="M49" s="14"/>
    </row>
    <row r="50" spans="1:13" x14ac:dyDescent="0.25">
      <c r="A50" s="15"/>
      <c r="B50" s="286"/>
      <c r="C50" s="286"/>
      <c r="D50" s="286"/>
      <c r="E50" s="286"/>
      <c r="F50" s="286"/>
      <c r="G50" s="286"/>
      <c r="H50" s="13"/>
      <c r="I50" s="13"/>
      <c r="J50" s="13"/>
      <c r="K50" s="13"/>
      <c r="L50" s="13"/>
      <c r="M50" s="14"/>
    </row>
    <row r="51" spans="1:13" ht="15" customHeight="1" x14ac:dyDescent="0.25">
      <c r="A51" s="15"/>
      <c r="B51" s="443" t="s">
        <v>416</v>
      </c>
      <c r="C51" s="443"/>
      <c r="D51" s="443"/>
      <c r="E51" s="443"/>
      <c r="F51" s="443"/>
      <c r="G51" s="528" t="s">
        <v>655</v>
      </c>
      <c r="H51" s="528"/>
      <c r="I51" s="528"/>
      <c r="J51" s="528"/>
      <c r="K51" s="528"/>
      <c r="L51" s="528"/>
      <c r="M51" s="14"/>
    </row>
    <row r="52" spans="1:13" ht="15" customHeight="1" x14ac:dyDescent="0.25">
      <c r="A52" s="15"/>
      <c r="B52" s="512" t="s">
        <v>432</v>
      </c>
      <c r="C52" s="512"/>
      <c r="D52" s="512"/>
      <c r="E52" s="512"/>
      <c r="F52" s="512"/>
      <c r="G52" s="528"/>
      <c r="H52" s="528"/>
      <c r="I52" s="528"/>
      <c r="J52" s="528"/>
      <c r="K52" s="528"/>
      <c r="L52" s="528"/>
      <c r="M52" s="14"/>
    </row>
    <row r="53" spans="1:13" x14ac:dyDescent="0.25">
      <c r="A53" s="15"/>
      <c r="B53" s="512"/>
      <c r="C53" s="512"/>
      <c r="D53" s="512"/>
      <c r="E53" s="512"/>
      <c r="F53" s="512"/>
      <c r="G53" s="13"/>
      <c r="H53" s="13"/>
      <c r="I53" s="13"/>
      <c r="J53" s="13"/>
      <c r="K53" s="13"/>
      <c r="L53" s="13"/>
      <c r="M53" s="14"/>
    </row>
    <row r="54" spans="1:13" x14ac:dyDescent="0.25">
      <c r="A54" s="15"/>
      <c r="B54" s="297"/>
      <c r="C54" s="297"/>
      <c r="D54" s="297"/>
      <c r="E54" s="297"/>
      <c r="F54" s="297"/>
      <c r="G54" s="13"/>
      <c r="H54" s="13"/>
      <c r="I54" s="13"/>
      <c r="J54" s="13"/>
      <c r="K54" s="13"/>
      <c r="L54" s="13"/>
      <c r="M54" s="14"/>
    </row>
    <row r="55" spans="1:13" ht="15" customHeight="1" x14ac:dyDescent="0.25">
      <c r="A55" s="15"/>
      <c r="B55" s="530" t="s">
        <v>417</v>
      </c>
      <c r="C55" s="530"/>
      <c r="D55" s="530"/>
      <c r="E55" s="530"/>
      <c r="F55" s="530"/>
      <c r="G55" s="18">
        <f>IF(ISBLANK(F15)," ",F15)</f>
        <v>701</v>
      </c>
      <c r="H55" s="424" t="s">
        <v>655</v>
      </c>
      <c r="I55" s="425"/>
      <c r="J55" s="425"/>
      <c r="K55" s="425"/>
      <c r="L55" s="426"/>
      <c r="M55" s="14"/>
    </row>
    <row r="56" spans="1:13" ht="15" customHeight="1" x14ac:dyDescent="0.25">
      <c r="A56" s="15"/>
      <c r="B56" s="512" t="s">
        <v>432</v>
      </c>
      <c r="C56" s="512"/>
      <c r="D56" s="512"/>
      <c r="E56" s="512"/>
      <c r="F56" s="512"/>
      <c r="G56" s="13"/>
      <c r="H56" s="157"/>
      <c r="I56" s="157"/>
      <c r="J56" s="157"/>
      <c r="K56" s="157"/>
      <c r="L56" s="157"/>
      <c r="M56" s="14"/>
    </row>
    <row r="57" spans="1:13" x14ac:dyDescent="0.25">
      <c r="A57" s="15"/>
      <c r="B57" s="512"/>
      <c r="C57" s="512"/>
      <c r="D57" s="512"/>
      <c r="E57" s="512"/>
      <c r="F57" s="512"/>
      <c r="G57" s="13"/>
      <c r="H57" s="13"/>
      <c r="I57" s="13"/>
      <c r="J57" s="13"/>
      <c r="K57" s="13"/>
      <c r="L57" s="13"/>
      <c r="M57" s="14"/>
    </row>
    <row r="58" spans="1:13" x14ac:dyDescent="0.25">
      <c r="A58" s="15"/>
      <c r="B58" s="288"/>
      <c r="C58" s="288"/>
      <c r="D58" s="288"/>
      <c r="E58" s="288"/>
      <c r="F58" s="288"/>
      <c r="G58" s="13"/>
      <c r="H58" s="13"/>
      <c r="I58" s="13"/>
      <c r="J58" s="13"/>
      <c r="K58" s="13"/>
      <c r="L58" s="13"/>
      <c r="M58" s="14"/>
    </row>
    <row r="59" spans="1:13" ht="15" customHeight="1" x14ac:dyDescent="0.25">
      <c r="A59" s="15"/>
      <c r="B59" s="443" t="s">
        <v>544</v>
      </c>
      <c r="C59" s="443"/>
      <c r="D59" s="443"/>
      <c r="E59" s="443"/>
      <c r="F59" s="443"/>
      <c r="G59" s="443"/>
      <c r="H59" s="443"/>
      <c r="I59" s="443"/>
      <c r="J59" s="443"/>
      <c r="K59" s="443"/>
      <c r="L59" s="443"/>
      <c r="M59" s="300"/>
    </row>
    <row r="60" spans="1:13" ht="21.75" customHeight="1" x14ac:dyDescent="0.25">
      <c r="A60" s="15"/>
      <c r="B60" s="443"/>
      <c r="C60" s="443"/>
      <c r="D60" s="443"/>
      <c r="E60" s="443"/>
      <c r="F60" s="443"/>
      <c r="G60" s="443"/>
      <c r="H60" s="443"/>
      <c r="I60" s="443"/>
      <c r="J60" s="443"/>
      <c r="K60" s="443"/>
      <c r="L60" s="443"/>
      <c r="M60" s="300"/>
    </row>
    <row r="61" spans="1:13" x14ac:dyDescent="0.25">
      <c r="A61" s="15"/>
      <c r="B61" s="17"/>
      <c r="C61" s="43"/>
      <c r="D61" s="43" t="s">
        <v>545</v>
      </c>
      <c r="E61" s="285" t="s">
        <v>9</v>
      </c>
      <c r="F61" s="529" t="s">
        <v>547</v>
      </c>
      <c r="G61" s="525"/>
      <c r="H61" s="525"/>
      <c r="I61" s="526"/>
      <c r="J61" s="424">
        <v>701012</v>
      </c>
      <c r="K61" s="425"/>
      <c r="L61" s="426"/>
      <c r="M61" s="14"/>
    </row>
    <row r="62" spans="1:13" x14ac:dyDescent="0.25">
      <c r="A62" s="15"/>
      <c r="B62" s="16"/>
      <c r="C62" s="16"/>
      <c r="D62" s="17"/>
      <c r="E62" s="26"/>
      <c r="F62" s="503" t="s">
        <v>548</v>
      </c>
      <c r="G62" s="503"/>
      <c r="H62" s="503"/>
      <c r="I62" s="503"/>
      <c r="J62" s="503"/>
      <c r="K62" s="503"/>
      <c r="L62" s="503"/>
      <c r="M62" s="14"/>
    </row>
    <row r="63" spans="1:13" x14ac:dyDescent="0.25">
      <c r="A63" s="15"/>
      <c r="B63" s="320"/>
      <c r="C63" s="321"/>
      <c r="D63" s="321"/>
      <c r="E63" s="321"/>
      <c r="F63" s="321"/>
      <c r="G63" s="321"/>
      <c r="H63" s="321"/>
      <c r="I63" s="321"/>
      <c r="J63" s="321"/>
      <c r="K63" s="321"/>
      <c r="L63" s="321"/>
      <c r="M63" s="189"/>
    </row>
    <row r="64" spans="1:13" x14ac:dyDescent="0.25">
      <c r="A64" s="15"/>
      <c r="B64" s="16"/>
      <c r="C64" s="43"/>
      <c r="D64" s="43" t="s">
        <v>546</v>
      </c>
      <c r="E64" s="285" t="s">
        <v>9</v>
      </c>
      <c r="F64" s="525" t="s">
        <v>550</v>
      </c>
      <c r="G64" s="525"/>
      <c r="H64" s="525"/>
      <c r="I64" s="526"/>
      <c r="J64" s="424">
        <v>191200</v>
      </c>
      <c r="K64" s="425"/>
      <c r="L64" s="426"/>
      <c r="M64" s="14"/>
    </row>
    <row r="65" spans="1:28" x14ac:dyDescent="0.25">
      <c r="A65" s="15"/>
      <c r="B65" s="295"/>
      <c r="C65" s="17"/>
      <c r="D65" s="17"/>
      <c r="E65" s="26"/>
      <c r="F65" s="503" t="s">
        <v>549</v>
      </c>
      <c r="G65" s="503"/>
      <c r="H65" s="503"/>
      <c r="I65" s="503"/>
      <c r="J65" s="503"/>
      <c r="K65" s="503"/>
      <c r="L65" s="503"/>
      <c r="M65" s="14"/>
    </row>
    <row r="66" spans="1:28" x14ac:dyDescent="0.25">
      <c r="A66" s="15"/>
      <c r="B66" s="295"/>
      <c r="C66" s="17"/>
      <c r="D66" s="17"/>
      <c r="E66" s="26"/>
      <c r="F66" s="287"/>
      <c r="G66" s="287"/>
      <c r="H66" s="287"/>
      <c r="I66" s="287"/>
      <c r="J66" s="287"/>
      <c r="K66" s="287"/>
      <c r="L66" s="287"/>
      <c r="M66" s="14"/>
    </row>
    <row r="67" spans="1:28" ht="15" customHeight="1" x14ac:dyDescent="0.25">
      <c r="A67" s="15"/>
      <c r="B67" s="504" t="s">
        <v>598</v>
      </c>
      <c r="C67" s="504"/>
      <c r="D67" s="504"/>
      <c r="E67" s="504"/>
      <c r="F67" s="504"/>
      <c r="G67" s="504"/>
      <c r="H67" s="504"/>
      <c r="I67" s="504"/>
      <c r="J67" s="504"/>
      <c r="K67" s="439" t="s">
        <v>10</v>
      </c>
      <c r="L67" s="440"/>
      <c r="M67" s="14"/>
    </row>
    <row r="68" spans="1:28" x14ac:dyDescent="0.25">
      <c r="A68" s="15"/>
      <c r="B68" s="504"/>
      <c r="C68" s="504"/>
      <c r="D68" s="504"/>
      <c r="E68" s="504"/>
      <c r="F68" s="504"/>
      <c r="G68" s="504"/>
      <c r="H68" s="504"/>
      <c r="I68" s="504"/>
      <c r="J68" s="504"/>
      <c r="K68" s="290"/>
      <c r="L68" s="290"/>
      <c r="M68" s="14"/>
    </row>
    <row r="69" spans="1:28" x14ac:dyDescent="0.25">
      <c r="A69" s="15"/>
      <c r="B69" s="289"/>
      <c r="C69" s="289"/>
      <c r="D69" s="289"/>
      <c r="E69" s="289"/>
      <c r="F69" s="289"/>
      <c r="G69" s="289"/>
      <c r="H69" s="289"/>
      <c r="I69" s="289"/>
      <c r="J69" s="289"/>
      <c r="K69" s="290"/>
      <c r="L69" s="290"/>
      <c r="M69" s="14"/>
    </row>
    <row r="70" spans="1:28" ht="15" customHeight="1" x14ac:dyDescent="0.25">
      <c r="A70" s="15"/>
      <c r="B70" s="514" t="s">
        <v>599</v>
      </c>
      <c r="C70" s="514"/>
      <c r="D70" s="514"/>
      <c r="E70" s="514"/>
      <c r="F70" s="514"/>
      <c r="G70" s="514"/>
      <c r="H70" s="514"/>
      <c r="I70" s="514"/>
      <c r="J70" s="424"/>
      <c r="K70" s="425"/>
      <c r="L70" s="426"/>
      <c r="M70" s="14"/>
    </row>
    <row r="71" spans="1:28" x14ac:dyDescent="0.25">
      <c r="A71" s="15"/>
      <c r="B71" s="296"/>
      <c r="C71" s="13"/>
      <c r="D71" s="13"/>
      <c r="E71" s="13"/>
      <c r="F71" s="13"/>
      <c r="G71" s="13"/>
      <c r="H71" s="13"/>
      <c r="I71" s="13"/>
      <c r="J71" s="13"/>
      <c r="K71" s="13"/>
      <c r="L71" s="13"/>
      <c r="M71" s="14"/>
    </row>
    <row r="72" spans="1:28" x14ac:dyDescent="0.25">
      <c r="A72" s="15"/>
      <c r="B72" s="441" t="s">
        <v>409</v>
      </c>
      <c r="C72" s="441"/>
      <c r="D72" s="441"/>
      <c r="E72" s="441"/>
      <c r="F72" s="441"/>
      <c r="G72" s="441"/>
      <c r="H72" s="441"/>
      <c r="I72" s="441"/>
      <c r="J72" s="441"/>
      <c r="K72" s="441"/>
      <c r="L72" s="441"/>
      <c r="M72" s="14"/>
    </row>
    <row r="73" spans="1:28" ht="17.25" customHeight="1" x14ac:dyDescent="0.25">
      <c r="A73" s="15"/>
      <c r="B73" s="442"/>
      <c r="C73" s="442"/>
      <c r="D73" s="442"/>
      <c r="E73" s="442"/>
      <c r="F73" s="442"/>
      <c r="G73" s="442"/>
      <c r="H73" s="442"/>
      <c r="I73" s="442"/>
      <c r="J73" s="442"/>
      <c r="K73" s="442"/>
      <c r="L73" s="442"/>
      <c r="M73" s="14"/>
    </row>
    <row r="74" spans="1:28" x14ac:dyDescent="0.25">
      <c r="A74" s="15"/>
      <c r="B74" s="513" t="s">
        <v>11</v>
      </c>
      <c r="C74" s="513"/>
      <c r="D74" s="513"/>
      <c r="E74" s="513"/>
      <c r="F74" s="513" t="s">
        <v>12</v>
      </c>
      <c r="G74" s="513"/>
      <c r="H74" s="509" t="s">
        <v>13</v>
      </c>
      <c r="I74" s="510"/>
      <c r="J74" s="510"/>
      <c r="K74" s="510"/>
      <c r="L74" s="511"/>
      <c r="M74" s="14"/>
    </row>
    <row r="75" spans="1:28" x14ac:dyDescent="0.25">
      <c r="A75" s="15"/>
      <c r="B75" s="454" t="s">
        <v>14</v>
      </c>
      <c r="C75" s="454"/>
      <c r="D75" s="454"/>
      <c r="E75" s="454"/>
      <c r="F75" s="453">
        <v>672255432</v>
      </c>
      <c r="G75" s="453"/>
      <c r="H75" s="424" t="s">
        <v>656</v>
      </c>
      <c r="I75" s="425"/>
      <c r="J75" s="425"/>
      <c r="K75" s="425"/>
      <c r="L75" s="426"/>
      <c r="M75" s="14"/>
    </row>
    <row r="76" spans="1:28" x14ac:dyDescent="0.25">
      <c r="A76" s="15"/>
      <c r="B76" s="454" t="s">
        <v>7</v>
      </c>
      <c r="C76" s="454"/>
      <c r="D76" s="454"/>
      <c r="E76" s="454"/>
      <c r="F76" s="524" t="str">
        <f>F75&amp;" "</f>
        <v xml:space="preserve">672255432 </v>
      </c>
      <c r="G76" s="524"/>
      <c r="H76" s="457" t="str">
        <f>H75&amp;" "</f>
        <v xml:space="preserve">Jenny Watkins </v>
      </c>
      <c r="I76" s="458"/>
      <c r="J76" s="458"/>
      <c r="K76" s="458"/>
      <c r="L76" s="459"/>
      <c r="M76" s="14"/>
      <c r="AB76" s="9"/>
    </row>
    <row r="77" spans="1:28" x14ac:dyDescent="0.25">
      <c r="A77" s="15"/>
      <c r="B77" s="427"/>
      <c r="C77" s="427"/>
      <c r="D77" s="427"/>
      <c r="E77" s="427"/>
      <c r="F77" s="453"/>
      <c r="G77" s="453"/>
      <c r="H77" s="424"/>
      <c r="I77" s="425"/>
      <c r="J77" s="425"/>
      <c r="K77" s="425"/>
      <c r="L77" s="426"/>
      <c r="M77" s="14"/>
    </row>
    <row r="78" spans="1:28" x14ac:dyDescent="0.25">
      <c r="A78" s="15"/>
      <c r="B78" s="427"/>
      <c r="C78" s="427"/>
      <c r="D78" s="427"/>
      <c r="E78" s="427"/>
      <c r="F78" s="424"/>
      <c r="G78" s="426"/>
      <c r="H78" s="424"/>
      <c r="I78" s="425"/>
      <c r="J78" s="425"/>
      <c r="K78" s="425"/>
      <c r="L78" s="426"/>
      <c r="M78" s="14"/>
      <c r="AB78" s="9"/>
    </row>
    <row r="79" spans="1:28" x14ac:dyDescent="0.25">
      <c r="A79" s="15"/>
      <c r="B79" s="427"/>
      <c r="C79" s="427"/>
      <c r="D79" s="427"/>
      <c r="E79" s="427"/>
      <c r="F79" s="424"/>
      <c r="G79" s="426"/>
      <c r="H79" s="424"/>
      <c r="I79" s="425"/>
      <c r="J79" s="425"/>
      <c r="K79" s="425"/>
      <c r="L79" s="426"/>
      <c r="M79" s="14"/>
      <c r="AB79" s="9"/>
    </row>
    <row r="80" spans="1:28" x14ac:dyDescent="0.25">
      <c r="A80" s="15"/>
      <c r="B80" s="427"/>
      <c r="C80" s="427"/>
      <c r="D80" s="427"/>
      <c r="E80" s="427"/>
      <c r="F80" s="424"/>
      <c r="G80" s="426"/>
      <c r="H80" s="424"/>
      <c r="I80" s="425"/>
      <c r="J80" s="425"/>
      <c r="K80" s="425"/>
      <c r="L80" s="426"/>
      <c r="M80" s="14"/>
    </row>
    <row r="81" spans="1:13" x14ac:dyDescent="0.25">
      <c r="A81" s="15"/>
      <c r="B81" s="13"/>
      <c r="C81" s="13"/>
      <c r="D81" s="13"/>
      <c r="E81" s="13"/>
      <c r="F81" s="13"/>
      <c r="G81" s="13"/>
      <c r="H81" s="13"/>
      <c r="I81" s="13"/>
      <c r="J81" s="13"/>
      <c r="K81" s="13"/>
      <c r="L81" s="13"/>
      <c r="M81" s="14"/>
    </row>
    <row r="82" spans="1:13" x14ac:dyDescent="0.25">
      <c r="A82" s="462" t="s">
        <v>299</v>
      </c>
      <c r="B82" s="463"/>
      <c r="C82" s="463"/>
      <c r="D82" s="463"/>
      <c r="E82" s="13"/>
      <c r="F82" s="13"/>
      <c r="G82" s="13"/>
      <c r="H82" s="13"/>
      <c r="I82" s="13"/>
      <c r="J82" s="13"/>
      <c r="K82" s="13"/>
      <c r="L82" s="13"/>
      <c r="M82" s="14"/>
    </row>
    <row r="83" spans="1:13" ht="15" customHeight="1" x14ac:dyDescent="0.25">
      <c r="A83" s="15"/>
      <c r="B83" s="498" t="s">
        <v>551</v>
      </c>
      <c r="C83" s="498"/>
      <c r="D83" s="498"/>
      <c r="E83" s="498"/>
      <c r="F83" s="498"/>
      <c r="G83" s="498"/>
      <c r="H83" s="444"/>
      <c r="I83" s="445"/>
      <c r="J83" s="445"/>
      <c r="K83" s="445"/>
      <c r="L83" s="446"/>
      <c r="M83" s="14"/>
    </row>
    <row r="84" spans="1:13" x14ac:dyDescent="0.25">
      <c r="A84" s="15"/>
      <c r="B84" s="498"/>
      <c r="C84" s="498"/>
      <c r="D84" s="498"/>
      <c r="E84" s="498"/>
      <c r="F84" s="498"/>
      <c r="G84" s="498"/>
      <c r="H84" s="438" t="s">
        <v>552</v>
      </c>
      <c r="I84" s="438"/>
      <c r="J84" s="438"/>
      <c r="K84" s="438"/>
      <c r="L84" s="438"/>
      <c r="M84" s="14"/>
    </row>
    <row r="85" spans="1:13" x14ac:dyDescent="0.25">
      <c r="A85" s="15"/>
      <c r="B85" s="13"/>
      <c r="C85" s="13"/>
      <c r="D85" s="13"/>
      <c r="E85" s="13"/>
      <c r="F85" s="13"/>
      <c r="G85" s="13"/>
      <c r="H85" s="13"/>
      <c r="I85" s="13"/>
      <c r="J85" s="13"/>
      <c r="K85" s="13"/>
      <c r="L85" s="13"/>
      <c r="M85" s="14"/>
    </row>
    <row r="86" spans="1:13" x14ac:dyDescent="0.25">
      <c r="A86" s="15"/>
      <c r="B86" s="498" t="s">
        <v>418</v>
      </c>
      <c r="C86" s="498"/>
      <c r="D86" s="498"/>
      <c r="E86" s="498"/>
      <c r="F86" s="498"/>
      <c r="G86" s="444"/>
      <c r="H86" s="445"/>
      <c r="I86" s="445"/>
      <c r="J86" s="445"/>
      <c r="K86" s="445"/>
      <c r="L86" s="446"/>
      <c r="M86" s="14"/>
    </row>
    <row r="87" spans="1:13" x14ac:dyDescent="0.25">
      <c r="A87" s="15"/>
      <c r="B87" s="512" t="s">
        <v>410</v>
      </c>
      <c r="C87" s="512"/>
      <c r="D87" s="512"/>
      <c r="E87" s="512"/>
      <c r="F87" s="512"/>
      <c r="G87"/>
      <c r="H87"/>
      <c r="I87"/>
      <c r="J87"/>
      <c r="K87"/>
      <c r="L87"/>
      <c r="M87" s="14"/>
    </row>
    <row r="88" spans="1:13" ht="15" customHeight="1" x14ac:dyDescent="0.25">
      <c r="A88" s="15"/>
      <c r="B88" s="512"/>
      <c r="C88" s="512"/>
      <c r="D88" s="512"/>
      <c r="E88" s="512"/>
      <c r="F88" s="512"/>
      <c r="G88"/>
      <c r="H88"/>
      <c r="I88"/>
      <c r="J88"/>
      <c r="K88"/>
      <c r="L88"/>
      <c r="M88" s="14"/>
    </row>
    <row r="89" spans="1:13" x14ac:dyDescent="0.25">
      <c r="A89" s="15"/>
      <c r="B89" s="13"/>
      <c r="C89" s="13"/>
      <c r="D89" s="13"/>
      <c r="E89" s="13"/>
      <c r="F89" s="13"/>
      <c r="G89" s="13"/>
      <c r="H89" s="13"/>
      <c r="I89" s="13"/>
      <c r="J89" s="13"/>
      <c r="K89" s="13"/>
      <c r="L89" s="13"/>
      <c r="M89" s="14"/>
    </row>
    <row r="90" spans="1:13" ht="16.5" customHeight="1" x14ac:dyDescent="0.25">
      <c r="A90" s="15"/>
      <c r="B90" s="498" t="s">
        <v>464</v>
      </c>
      <c r="C90" s="498"/>
      <c r="D90" s="498"/>
      <c r="E90" s="498"/>
      <c r="F90" s="498"/>
      <c r="G90" s="499"/>
      <c r="H90" s="424"/>
      <c r="I90" s="425"/>
      <c r="J90" s="425"/>
      <c r="K90" s="425"/>
      <c r="L90" s="426"/>
      <c r="M90" s="14"/>
    </row>
    <row r="91" spans="1:13" ht="15" customHeight="1" x14ac:dyDescent="0.25">
      <c r="A91" s="15"/>
      <c r="B91" s="508" t="s">
        <v>617</v>
      </c>
      <c r="C91" s="508"/>
      <c r="D91" s="508"/>
      <c r="E91" s="508"/>
      <c r="F91" s="508"/>
      <c r="G91" s="508"/>
      <c r="H91" s="508"/>
      <c r="I91" s="508"/>
      <c r="J91" s="508"/>
      <c r="K91" s="508"/>
      <c r="L91" s="508"/>
      <c r="M91" s="14"/>
    </row>
    <row r="92" spans="1:13" x14ac:dyDescent="0.25">
      <c r="A92" s="15"/>
      <c r="B92" s="508"/>
      <c r="C92" s="508"/>
      <c r="D92" s="508"/>
      <c r="E92" s="508"/>
      <c r="F92" s="508"/>
      <c r="G92" s="508"/>
      <c r="H92" s="508"/>
      <c r="I92" s="508"/>
      <c r="J92" s="508"/>
      <c r="K92" s="508"/>
      <c r="L92" s="508"/>
      <c r="M92" s="14"/>
    </row>
    <row r="93" spans="1:13" x14ac:dyDescent="0.25">
      <c r="A93" s="15"/>
      <c r="B93" s="290"/>
      <c r="C93" s="290"/>
      <c r="D93" s="290"/>
      <c r="E93" s="290"/>
      <c r="F93" s="290"/>
      <c r="G93" s="290"/>
      <c r="H93" s="290"/>
      <c r="I93" s="290"/>
      <c r="J93" s="290"/>
      <c r="K93" s="290"/>
      <c r="L93" s="290"/>
      <c r="M93" s="14"/>
    </row>
    <row r="94" spans="1:13" ht="15" customHeight="1" x14ac:dyDescent="0.25">
      <c r="A94" s="15"/>
      <c r="B94" s="515" t="s">
        <v>618</v>
      </c>
      <c r="C94" s="515"/>
      <c r="D94" s="515"/>
      <c r="E94" s="515"/>
      <c r="F94" s="515"/>
      <c r="G94" s="515"/>
      <c r="H94" s="515"/>
      <c r="I94" s="515"/>
      <c r="J94" s="515"/>
      <c r="K94" s="439"/>
      <c r="L94" s="440"/>
      <c r="M94" s="14"/>
    </row>
    <row r="95" spans="1:13" x14ac:dyDescent="0.25">
      <c r="A95" s="15"/>
      <c r="B95" s="515"/>
      <c r="C95" s="515"/>
      <c r="D95" s="515"/>
      <c r="E95" s="515"/>
      <c r="F95" s="515"/>
      <c r="G95" s="515"/>
      <c r="H95" s="515"/>
      <c r="I95" s="515"/>
      <c r="J95" s="515"/>
      <c r="K95" s="290"/>
      <c r="L95" s="290"/>
      <c r="M95" s="14"/>
    </row>
    <row r="96" spans="1:13" x14ac:dyDescent="0.25">
      <c r="A96" s="15"/>
      <c r="B96" s="515"/>
      <c r="C96" s="515"/>
      <c r="D96" s="515"/>
      <c r="E96" s="515"/>
      <c r="F96" s="515"/>
      <c r="G96" s="515"/>
      <c r="H96" s="515"/>
      <c r="I96" s="515"/>
      <c r="J96" s="515"/>
      <c r="K96" s="290"/>
      <c r="L96" s="290"/>
      <c r="M96" s="14"/>
    </row>
    <row r="97" spans="1:13" x14ac:dyDescent="0.25">
      <c r="A97" s="15"/>
      <c r="B97" s="516" t="s">
        <v>620</v>
      </c>
      <c r="C97" s="516"/>
      <c r="D97" s="516"/>
      <c r="E97" s="516"/>
      <c r="F97" s="516"/>
      <c r="G97" s="516"/>
      <c r="H97" s="516"/>
      <c r="I97" s="516"/>
      <c r="J97" s="516"/>
      <c r="K97" s="384"/>
      <c r="L97" s="384"/>
      <c r="M97" s="14"/>
    </row>
    <row r="98" spans="1:13" x14ac:dyDescent="0.25">
      <c r="A98" s="15"/>
      <c r="B98" s="516"/>
      <c r="C98" s="516"/>
      <c r="D98" s="516"/>
      <c r="E98" s="516"/>
      <c r="F98" s="516"/>
      <c r="G98" s="516"/>
      <c r="H98" s="516"/>
      <c r="I98" s="516"/>
      <c r="J98" s="516"/>
      <c r="K98" s="323"/>
      <c r="L98" s="323"/>
      <c r="M98" s="14"/>
    </row>
    <row r="99" spans="1:13" x14ac:dyDescent="0.25">
      <c r="A99" s="15"/>
      <c r="B99" s="290"/>
      <c r="C99" s="290"/>
      <c r="D99" s="290"/>
      <c r="E99" s="290"/>
      <c r="F99" s="290"/>
      <c r="G99" s="290"/>
      <c r="H99" s="290"/>
      <c r="I99" s="290"/>
      <c r="J99" s="290"/>
      <c r="K99" s="290"/>
      <c r="L99" s="290"/>
      <c r="M99" s="14"/>
    </row>
    <row r="100" spans="1:13" x14ac:dyDescent="0.25">
      <c r="A100" s="15"/>
      <c r="B100" s="441" t="s">
        <v>161</v>
      </c>
      <c r="C100" s="441"/>
      <c r="D100" s="441"/>
      <c r="E100" s="441"/>
      <c r="F100" s="441"/>
      <c r="G100" s="441"/>
      <c r="H100" s="441"/>
      <c r="I100" s="441"/>
      <c r="J100" s="441"/>
      <c r="K100" s="441"/>
      <c r="L100" s="441"/>
      <c r="M100" s="14"/>
    </row>
    <row r="101" spans="1:13" ht="18" customHeight="1" x14ac:dyDescent="0.25">
      <c r="A101" s="15"/>
      <c r="B101" s="442"/>
      <c r="C101" s="442"/>
      <c r="D101" s="442"/>
      <c r="E101" s="442"/>
      <c r="F101" s="442"/>
      <c r="G101" s="442"/>
      <c r="H101" s="442"/>
      <c r="I101" s="442"/>
      <c r="J101" s="442"/>
      <c r="K101" s="442"/>
      <c r="L101" s="442"/>
      <c r="M101" s="14"/>
    </row>
    <row r="102" spans="1:13" x14ac:dyDescent="0.25">
      <c r="A102" s="15"/>
      <c r="B102" s="513" t="s">
        <v>11</v>
      </c>
      <c r="C102" s="513"/>
      <c r="D102" s="513"/>
      <c r="E102" s="513"/>
      <c r="F102" s="509" t="s">
        <v>12</v>
      </c>
      <c r="G102" s="511"/>
      <c r="H102" s="509" t="s">
        <v>13</v>
      </c>
      <c r="I102" s="510"/>
      <c r="J102" s="510"/>
      <c r="K102" s="510"/>
      <c r="L102" s="511"/>
      <c r="M102" s="14"/>
    </row>
    <row r="103" spans="1:13" x14ac:dyDescent="0.25">
      <c r="A103" s="15"/>
      <c r="B103" s="454" t="s">
        <v>14</v>
      </c>
      <c r="C103" s="454"/>
      <c r="D103" s="454"/>
      <c r="E103" s="454"/>
      <c r="F103" s="453"/>
      <c r="G103" s="453"/>
      <c r="H103" s="424"/>
      <c r="I103" s="425"/>
      <c r="J103" s="425"/>
      <c r="K103" s="425"/>
      <c r="L103" s="426"/>
      <c r="M103" s="14"/>
    </row>
    <row r="104" spans="1:13" x14ac:dyDescent="0.25">
      <c r="A104" s="15"/>
      <c r="B104" s="454" t="s">
        <v>7</v>
      </c>
      <c r="C104" s="454"/>
      <c r="D104" s="454"/>
      <c r="E104" s="454"/>
      <c r="F104" s="455" t="str">
        <f>F103&amp;" "</f>
        <v xml:space="preserve"> </v>
      </c>
      <c r="G104" s="456"/>
      <c r="H104" s="457" t="str">
        <f>H103&amp;" "</f>
        <v xml:space="preserve"> </v>
      </c>
      <c r="I104" s="458"/>
      <c r="J104" s="458"/>
      <c r="K104" s="458"/>
      <c r="L104" s="459"/>
      <c r="M104" s="14"/>
    </row>
    <row r="105" spans="1:13" x14ac:dyDescent="0.25">
      <c r="A105" s="15"/>
      <c r="B105" s="427"/>
      <c r="C105" s="427"/>
      <c r="D105" s="427"/>
      <c r="E105" s="427"/>
      <c r="F105" s="424"/>
      <c r="G105" s="426"/>
      <c r="H105" s="424"/>
      <c r="I105" s="425"/>
      <c r="J105" s="425"/>
      <c r="K105" s="425"/>
      <c r="L105" s="426"/>
      <c r="M105" s="14"/>
    </row>
    <row r="106" spans="1:13" x14ac:dyDescent="0.25">
      <c r="A106" s="15"/>
      <c r="B106" s="427"/>
      <c r="C106" s="427"/>
      <c r="D106" s="427"/>
      <c r="E106" s="427"/>
      <c r="F106" s="424"/>
      <c r="G106" s="426"/>
      <c r="H106" s="424"/>
      <c r="I106" s="425"/>
      <c r="J106" s="425"/>
      <c r="K106" s="425"/>
      <c r="L106" s="426"/>
      <c r="M106" s="14"/>
    </row>
    <row r="107" spans="1:13" x14ac:dyDescent="0.25">
      <c r="A107" s="15"/>
      <c r="B107" s="427"/>
      <c r="C107" s="427"/>
      <c r="D107" s="427"/>
      <c r="E107" s="427"/>
      <c r="F107" s="424"/>
      <c r="G107" s="426"/>
      <c r="H107" s="424"/>
      <c r="I107" s="425"/>
      <c r="J107" s="425"/>
      <c r="K107" s="425"/>
      <c r="L107" s="426"/>
      <c r="M107" s="14"/>
    </row>
    <row r="108" spans="1:13" x14ac:dyDescent="0.25">
      <c r="A108" s="15"/>
      <c r="B108" s="427"/>
      <c r="C108" s="427"/>
      <c r="D108" s="427"/>
      <c r="E108" s="427"/>
      <c r="F108" s="424"/>
      <c r="G108" s="426"/>
      <c r="H108" s="424"/>
      <c r="I108" s="425"/>
      <c r="J108" s="425"/>
      <c r="K108" s="425"/>
      <c r="L108" s="426"/>
      <c r="M108" s="14"/>
    </row>
    <row r="109" spans="1:13" x14ac:dyDescent="0.25">
      <c r="A109" s="15"/>
      <c r="B109" s="13"/>
      <c r="C109" s="13"/>
      <c r="D109" s="13"/>
      <c r="E109" s="13"/>
      <c r="F109" s="13"/>
      <c r="G109" s="13"/>
      <c r="H109" s="13"/>
      <c r="I109" s="13"/>
      <c r="J109" s="13"/>
      <c r="K109" s="13"/>
      <c r="L109" s="13"/>
      <c r="M109" s="14"/>
    </row>
    <row r="110" spans="1:13" x14ac:dyDescent="0.25">
      <c r="A110" s="462" t="s">
        <v>300</v>
      </c>
      <c r="B110" s="463"/>
      <c r="C110" s="463"/>
      <c r="D110" s="463"/>
      <c r="E110" s="13"/>
      <c r="F110" s="13"/>
      <c r="G110" s="13"/>
      <c r="H110" s="13"/>
      <c r="I110" s="13"/>
      <c r="J110" s="13"/>
      <c r="K110" s="13"/>
      <c r="L110" s="13"/>
      <c r="M110" s="14"/>
    </row>
    <row r="111" spans="1:13" x14ac:dyDescent="0.25">
      <c r="A111" s="15"/>
      <c r="B111" s="498" t="s">
        <v>401</v>
      </c>
      <c r="C111" s="498"/>
      <c r="D111" s="498"/>
      <c r="E111" s="498"/>
      <c r="F111" s="498"/>
      <c r="G111" s="498"/>
      <c r="H111" s="499"/>
      <c r="I111" s="18">
        <f>IF(ISBLANK(F15)," ",F15)</f>
        <v>701</v>
      </c>
      <c r="J111" s="260"/>
      <c r="K111" s="13"/>
      <c r="L111" s="13"/>
      <c r="M111" s="14"/>
    </row>
    <row r="112" spans="1:13" ht="15" customHeight="1" x14ac:dyDescent="0.25">
      <c r="A112" s="15"/>
      <c r="B112" s="461" t="s">
        <v>402</v>
      </c>
      <c r="C112" s="461"/>
      <c r="D112" s="461"/>
      <c r="E112" s="461"/>
      <c r="F112" s="461"/>
      <c r="G112" s="461"/>
      <c r="H112" s="461"/>
      <c r="I112" s="461"/>
      <c r="J112" s="461"/>
      <c r="K112" s="461"/>
      <c r="L112" s="461"/>
      <c r="M112" s="14"/>
    </row>
    <row r="113" spans="1:28" x14ac:dyDescent="0.25">
      <c r="A113" s="15"/>
      <c r="B113" s="363"/>
      <c r="C113" s="363"/>
      <c r="D113" s="363"/>
      <c r="E113" s="363"/>
      <c r="F113" s="363"/>
      <c r="G113" s="363"/>
      <c r="H113" s="363"/>
      <c r="I113" s="363"/>
      <c r="J113" s="363"/>
      <c r="K113" s="363"/>
      <c r="L113" s="291"/>
      <c r="M113" s="14"/>
    </row>
    <row r="114" spans="1:28" x14ac:dyDescent="0.25">
      <c r="A114" s="15"/>
      <c r="B114" s="498" t="s">
        <v>418</v>
      </c>
      <c r="C114" s="498"/>
      <c r="D114" s="498"/>
      <c r="E114" s="498"/>
      <c r="F114" s="498"/>
      <c r="G114" s="444"/>
      <c r="H114" s="445"/>
      <c r="I114" s="445"/>
      <c r="J114" s="445"/>
      <c r="K114" s="445"/>
      <c r="L114" s="446"/>
      <c r="M114" s="14"/>
    </row>
    <row r="115" spans="1:28" x14ac:dyDescent="0.25">
      <c r="A115" s="15"/>
      <c r="B115" s="13"/>
      <c r="C115" s="13"/>
      <c r="D115" s="13"/>
      <c r="E115" s="13"/>
      <c r="F115" s="13"/>
      <c r="G115" s="13"/>
      <c r="H115" s="13"/>
      <c r="I115" s="13"/>
      <c r="J115" s="13"/>
      <c r="K115" s="13"/>
      <c r="L115" s="13"/>
      <c r="M115" s="14"/>
    </row>
    <row r="116" spans="1:28" ht="15" customHeight="1" x14ac:dyDescent="0.25">
      <c r="A116" s="15"/>
      <c r="B116" s="517" t="s">
        <v>553</v>
      </c>
      <c r="C116" s="518"/>
      <c r="D116" s="285"/>
      <c r="E116" s="309"/>
      <c r="F116"/>
      <c r="G116"/>
      <c r="H116"/>
      <c r="I116" s="310"/>
      <c r="J116" s="310"/>
      <c r="K116" s="310"/>
      <c r="L116" s="310"/>
      <c r="M116" s="6"/>
      <c r="N116" s="12"/>
      <c r="O116" s="12"/>
      <c r="P116" s="12"/>
      <c r="Q116" s="12"/>
    </row>
    <row r="117" spans="1:28" x14ac:dyDescent="0.25">
      <c r="A117" s="15"/>
      <c r="B117" s="437" t="s">
        <v>398</v>
      </c>
      <c r="C117" s="437"/>
      <c r="D117" s="285"/>
      <c r="E117" s="309"/>
      <c r="F117"/>
      <c r="G117"/>
      <c r="H117"/>
      <c r="I117"/>
      <c r="J117" s="310"/>
      <c r="K117" s="310"/>
      <c r="L117" s="310"/>
      <c r="M117" s="6"/>
      <c r="N117" s="12"/>
      <c r="O117" s="12"/>
      <c r="P117" s="12"/>
      <c r="Q117" s="12"/>
    </row>
    <row r="118" spans="1:28" x14ac:dyDescent="0.25">
      <c r="A118" s="15"/>
      <c r="B118" s="437" t="s">
        <v>15</v>
      </c>
      <c r="C118" s="437"/>
      <c r="D118" s="302"/>
      <c r="E118" s="310"/>
      <c r="F118"/>
      <c r="G118"/>
      <c r="H118"/>
      <c r="I118"/>
      <c r="J118" s="310"/>
      <c r="K118" s="310"/>
      <c r="L118" s="310"/>
      <c r="M118" s="6"/>
      <c r="N118" s="12"/>
      <c r="O118" s="12"/>
      <c r="P118" s="12"/>
      <c r="Q118" s="12"/>
    </row>
    <row r="119" spans="1:28" x14ac:dyDescent="0.25">
      <c r="A119" s="15"/>
      <c r="B119" s="437" t="s">
        <v>400</v>
      </c>
      <c r="C119" s="437"/>
      <c r="D119" s="302"/>
      <c r="E119" s="310"/>
      <c r="F119"/>
      <c r="G119"/>
      <c r="H119"/>
      <c r="I119"/>
      <c r="J119" s="310"/>
      <c r="K119" s="310"/>
      <c r="L119" s="310"/>
      <c r="M119" s="6"/>
      <c r="N119" s="12"/>
      <c r="O119" s="12"/>
      <c r="P119" s="12"/>
      <c r="Q119" s="12"/>
    </row>
    <row r="120" spans="1:28" x14ac:dyDescent="0.25">
      <c r="A120" s="15"/>
      <c r="B120" s="437" t="s">
        <v>399</v>
      </c>
      <c r="C120" s="437"/>
      <c r="D120" s="302"/>
      <c r="E120" s="310"/>
      <c r="F120"/>
      <c r="G120"/>
      <c r="H120"/>
      <c r="I120"/>
      <c r="J120" s="310"/>
      <c r="K120" s="310"/>
      <c r="L120" s="310"/>
      <c r="M120" s="6"/>
      <c r="N120" s="12"/>
      <c r="O120" s="12"/>
      <c r="P120" s="12"/>
      <c r="Q120" s="12"/>
    </row>
    <row r="121" spans="1:28" x14ac:dyDescent="0.25">
      <c r="A121" s="15"/>
      <c r="B121" s="460" t="s">
        <v>621</v>
      </c>
      <c r="C121" s="460"/>
      <c r="D121" s="460"/>
      <c r="E121" s="460"/>
      <c r="F121" s="460"/>
      <c r="G121" s="460"/>
      <c r="H121" s="460"/>
      <c r="I121" s="460"/>
      <c r="J121" s="460"/>
      <c r="K121" s="460"/>
      <c r="L121" s="460"/>
      <c r="M121" s="6"/>
      <c r="N121" s="12"/>
      <c r="O121" s="12"/>
      <c r="P121" s="12"/>
      <c r="Q121" s="12"/>
    </row>
    <row r="122" spans="1:28" x14ac:dyDescent="0.25">
      <c r="A122" s="15"/>
      <c r="B122" s="460"/>
      <c r="C122" s="460"/>
      <c r="D122" s="460"/>
      <c r="E122" s="460"/>
      <c r="F122" s="460"/>
      <c r="G122" s="460"/>
      <c r="H122" s="460"/>
      <c r="I122" s="460"/>
      <c r="J122" s="460"/>
      <c r="K122" s="460"/>
      <c r="L122" s="460"/>
      <c r="M122" s="6"/>
      <c r="N122" s="12"/>
      <c r="O122" s="12"/>
      <c r="P122" s="12"/>
      <c r="Q122" s="12"/>
    </row>
    <row r="123" spans="1:28" s="10" customFormat="1" x14ac:dyDescent="0.25">
      <c r="A123" s="19"/>
      <c r="B123" s="27"/>
      <c r="C123" s="27"/>
      <c r="D123" s="27"/>
      <c r="E123" s="27"/>
      <c r="F123" s="27"/>
      <c r="G123" s="311"/>
      <c r="H123" s="311"/>
      <c r="I123" s="311"/>
      <c r="J123" s="311"/>
      <c r="K123" s="311"/>
      <c r="L123" s="311"/>
      <c r="M123" s="312"/>
      <c r="O123" s="12"/>
      <c r="P123" s="12"/>
      <c r="Q123" s="12"/>
      <c r="R123" s="12"/>
      <c r="AB123" s="7"/>
    </row>
    <row r="124" spans="1:28" x14ac:dyDescent="0.25">
      <c r="A124" s="462" t="s">
        <v>16</v>
      </c>
      <c r="B124" s="463"/>
      <c r="C124" s="13"/>
      <c r="D124" s="13"/>
      <c r="E124" s="13"/>
      <c r="F124" s="13"/>
      <c r="G124" s="13"/>
      <c r="H124" s="13"/>
      <c r="I124" s="13"/>
      <c r="J124" s="13"/>
      <c r="K124" s="13"/>
      <c r="L124" s="13"/>
      <c r="M124" s="14"/>
    </row>
    <row r="125" spans="1:28" x14ac:dyDescent="0.25">
      <c r="A125" s="15"/>
      <c r="B125" s="329" t="s">
        <v>17</v>
      </c>
      <c r="C125" s="444" t="s">
        <v>657</v>
      </c>
      <c r="D125" s="445"/>
      <c r="E125" s="445"/>
      <c r="F125" s="446"/>
      <c r="G125" s="25" t="s">
        <v>18</v>
      </c>
      <c r="H125" s="444" t="s">
        <v>658</v>
      </c>
      <c r="I125" s="445"/>
      <c r="J125" s="445"/>
      <c r="K125" s="445"/>
      <c r="L125" s="446"/>
      <c r="M125" s="14"/>
    </row>
    <row r="126" spans="1:28" x14ac:dyDescent="0.25">
      <c r="A126" s="15"/>
      <c r="B126" s="329" t="s">
        <v>19</v>
      </c>
      <c r="C126" s="464" t="s">
        <v>659</v>
      </c>
      <c r="D126" s="445"/>
      <c r="E126" s="445"/>
      <c r="F126" s="446"/>
      <c r="G126" s="25" t="s">
        <v>20</v>
      </c>
      <c r="H126" s="519">
        <v>44658</v>
      </c>
      <c r="I126" s="445"/>
      <c r="J126" s="445"/>
      <c r="K126" s="445"/>
      <c r="L126" s="446"/>
      <c r="M126" s="14"/>
    </row>
    <row r="127" spans="1:28" x14ac:dyDescent="0.25">
      <c r="A127" s="15"/>
      <c r="B127" s="28"/>
      <c r="C127"/>
      <c r="D127"/>
      <c r="E127"/>
      <c r="F127"/>
      <c r="G127"/>
      <c r="H127"/>
      <c r="I127"/>
      <c r="J127"/>
      <c r="K127"/>
      <c r="L127"/>
      <c r="M127" s="14"/>
    </row>
    <row r="128" spans="1:28" x14ac:dyDescent="0.25">
      <c r="A128" s="15"/>
      <c r="B128" s="505" t="s">
        <v>470</v>
      </c>
      <c r="C128" s="505"/>
      <c r="D128" s="505"/>
      <c r="E128" s="505"/>
      <c r="F128" s="505"/>
      <c r="G128" s="505"/>
      <c r="H128" s="505"/>
      <c r="I128" s="505"/>
      <c r="J128" s="505"/>
      <c r="K128" s="505"/>
      <c r="L128" s="505"/>
      <c r="M128" s="14"/>
    </row>
    <row r="129" spans="1:28" x14ac:dyDescent="0.25">
      <c r="A129" s="15"/>
      <c r="B129" s="505"/>
      <c r="C129" s="505"/>
      <c r="D129" s="505"/>
      <c r="E129" s="505"/>
      <c r="F129" s="505"/>
      <c r="G129" s="505"/>
      <c r="H129" s="505"/>
      <c r="I129" s="505"/>
      <c r="J129" s="505"/>
      <c r="K129" s="505"/>
      <c r="L129" s="505"/>
      <c r="M129" s="14"/>
    </row>
    <row r="130" spans="1:28" x14ac:dyDescent="0.25">
      <c r="A130" s="15"/>
      <c r="B130" s="331" t="s">
        <v>475</v>
      </c>
      <c r="C130" s="464"/>
      <c r="D130" s="445"/>
      <c r="E130" s="445"/>
      <c r="F130" s="446"/>
      <c r="G130"/>
      <c r="H130"/>
      <c r="I130"/>
      <c r="J130"/>
      <c r="K130"/>
      <c r="L130"/>
      <c r="M130" s="14"/>
    </row>
    <row r="131" spans="1:28" x14ac:dyDescent="0.25">
      <c r="A131" s="15"/>
      <c r="B131" s="331" t="s">
        <v>475</v>
      </c>
      <c r="C131" s="464"/>
      <c r="D131" s="445"/>
      <c r="E131" s="445"/>
      <c r="F131" s="446"/>
      <c r="G131"/>
      <c r="H131"/>
      <c r="I131"/>
      <c r="J131"/>
      <c r="K131"/>
      <c r="L131"/>
      <c r="M131" s="14"/>
    </row>
    <row r="132" spans="1:28" x14ac:dyDescent="0.25">
      <c r="A132" s="15"/>
      <c r="B132" s="331" t="s">
        <v>475</v>
      </c>
      <c r="C132" s="464"/>
      <c r="D132" s="445"/>
      <c r="E132" s="445"/>
      <c r="F132" s="446"/>
      <c r="G132"/>
      <c r="H132"/>
      <c r="I132"/>
      <c r="J132"/>
      <c r="K132"/>
      <c r="L132"/>
      <c r="M132" s="14"/>
    </row>
    <row r="133" spans="1:28" x14ac:dyDescent="0.25">
      <c r="A133" s="15"/>
      <c r="B133" s="331" t="s">
        <v>475</v>
      </c>
      <c r="C133" s="464"/>
      <c r="D133" s="445"/>
      <c r="E133" s="445"/>
      <c r="F133" s="446"/>
      <c r="G133"/>
      <c r="H133"/>
      <c r="I133"/>
      <c r="J133"/>
      <c r="K133"/>
      <c r="L133"/>
      <c r="M133" s="14"/>
    </row>
    <row r="134" spans="1:28" x14ac:dyDescent="0.25">
      <c r="A134" s="15"/>
      <c r="B134" s="331" t="s">
        <v>475</v>
      </c>
      <c r="C134" s="464"/>
      <c r="D134" s="445"/>
      <c r="E134" s="445"/>
      <c r="F134" s="446"/>
      <c r="G134"/>
      <c r="H134"/>
      <c r="I134"/>
      <c r="J134"/>
      <c r="K134"/>
      <c r="L134"/>
      <c r="M134" s="14"/>
    </row>
    <row r="135" spans="1:28" ht="15.75" thickBot="1" x14ac:dyDescent="0.3">
      <c r="A135" s="20"/>
      <c r="B135" s="21"/>
      <c r="C135" s="21"/>
      <c r="D135" s="21"/>
      <c r="E135" s="21"/>
      <c r="F135" s="21"/>
      <c r="G135" s="21"/>
      <c r="H135" s="21"/>
      <c r="I135" s="21"/>
      <c r="J135" s="21"/>
      <c r="K135" s="21"/>
      <c r="L135" s="21"/>
      <c r="M135" s="22"/>
    </row>
    <row r="136" spans="1:28" x14ac:dyDescent="0.25">
      <c r="A136" s="450" t="s">
        <v>622</v>
      </c>
      <c r="B136" s="451"/>
      <c r="C136" s="451"/>
      <c r="D136" s="451"/>
      <c r="E136" s="451"/>
      <c r="F136" s="451"/>
      <c r="G136" s="451"/>
      <c r="H136" s="451"/>
      <c r="I136" s="451"/>
      <c r="J136" s="451"/>
      <c r="K136" s="451"/>
      <c r="L136" s="451"/>
      <c r="M136" s="452"/>
      <c r="AB136" s="10"/>
    </row>
    <row r="137" spans="1:28" x14ac:dyDescent="0.25">
      <c r="A137" s="414" t="s">
        <v>623</v>
      </c>
      <c r="B137" s="415"/>
      <c r="C137" s="415"/>
      <c r="D137" s="415"/>
      <c r="E137" s="415"/>
      <c r="F137" s="415"/>
      <c r="G137" s="415"/>
      <c r="H137" s="415"/>
      <c r="I137" s="415"/>
      <c r="J137" s="415"/>
      <c r="K137" s="415"/>
      <c r="L137" s="415"/>
      <c r="M137" s="416"/>
    </row>
    <row r="138" spans="1:28" ht="15.75" thickBot="1" x14ac:dyDescent="0.3">
      <c r="A138" s="417" t="s">
        <v>624</v>
      </c>
      <c r="B138" s="418"/>
      <c r="C138" s="418"/>
      <c r="D138" s="418"/>
      <c r="E138" s="418"/>
      <c r="F138" s="418"/>
      <c r="G138" s="418"/>
      <c r="H138" s="418"/>
      <c r="I138" s="418"/>
      <c r="J138" s="418"/>
      <c r="K138" s="418"/>
      <c r="L138" s="418"/>
      <c r="M138" s="419"/>
    </row>
    <row r="139" spans="1:28" x14ac:dyDescent="0.25">
      <c r="A139" s="158"/>
      <c r="B139" s="448" t="s">
        <v>309</v>
      </c>
      <c r="C139" s="449"/>
      <c r="D139" s="449"/>
      <c r="E139" s="449"/>
      <c r="F139" s="449"/>
      <c r="G139" s="449"/>
      <c r="H139" s="449"/>
      <c r="I139" s="449"/>
      <c r="J139" s="449"/>
      <c r="K139" s="449"/>
      <c r="L139" s="173"/>
      <c r="M139" s="159"/>
    </row>
    <row r="140" spans="1:28" x14ac:dyDescent="0.25">
      <c r="A140" s="521" t="s">
        <v>142</v>
      </c>
      <c r="B140" s="522"/>
      <c r="C140" s="522"/>
      <c r="D140" s="522"/>
      <c r="E140" s="29"/>
      <c r="F140" s="29"/>
      <c r="G140" s="29"/>
      <c r="H140" s="29"/>
      <c r="I140" s="29"/>
      <c r="J140" s="30"/>
      <c r="K140" s="30"/>
      <c r="L140" s="30"/>
      <c r="M140" s="23"/>
    </row>
    <row r="141" spans="1:28" x14ac:dyDescent="0.25">
      <c r="A141" s="31"/>
      <c r="B141" s="174" t="s">
        <v>308</v>
      </c>
      <c r="C141" s="447" t="str">
        <f>'Data Entry'!C29</f>
        <v>1 - UIUC</v>
      </c>
      <c r="D141" s="447"/>
      <c r="E141" s="447"/>
      <c r="F141" s="447"/>
      <c r="G141" s="30"/>
      <c r="H141" s="30"/>
      <c r="I141" s="30"/>
      <c r="J141" s="30"/>
      <c r="K141" s="30"/>
      <c r="L141" s="30"/>
      <c r="M141" s="23"/>
    </row>
    <row r="142" spans="1:28" x14ac:dyDescent="0.25">
      <c r="A142" s="412" t="s">
        <v>600</v>
      </c>
      <c r="B142" s="413"/>
      <c r="C142" s="447">
        <f>'Data Entry'!C31</f>
        <v>0</v>
      </c>
      <c r="D142" s="447"/>
      <c r="E142" s="447"/>
      <c r="F142" s="447"/>
      <c r="G142" s="30"/>
      <c r="H142" s="30"/>
      <c r="I142" s="30"/>
      <c r="J142" s="30"/>
      <c r="K142" s="30"/>
      <c r="L142" s="30"/>
      <c r="M142" s="23"/>
    </row>
    <row r="143" spans="1:28" x14ac:dyDescent="0.25">
      <c r="A143" s="412" t="s">
        <v>601</v>
      </c>
      <c r="B143" s="413"/>
      <c r="C143" s="447" t="str">
        <f>'Data Entry'!C32</f>
        <v>701 Illinois Geothermal Coalition</v>
      </c>
      <c r="D143" s="447"/>
      <c r="E143" s="447"/>
      <c r="F143" s="447"/>
      <c r="G143" s="30"/>
      <c r="H143" s="30"/>
      <c r="I143" s="30"/>
      <c r="J143" s="30"/>
      <c r="K143" s="30"/>
      <c r="L143" s="30"/>
      <c r="M143" s="23"/>
    </row>
    <row r="144" spans="1:28" x14ac:dyDescent="0.25">
      <c r="A144" s="31"/>
      <c r="B144" s="174" t="s">
        <v>602</v>
      </c>
      <c r="C144" s="447">
        <f>'Data Entry'!C41</f>
        <v>701012</v>
      </c>
      <c r="D144" s="447"/>
      <c r="E144" s="447"/>
      <c r="F144" s="447"/>
      <c r="G144" s="30"/>
      <c r="H144" s="30"/>
      <c r="I144" s="29"/>
      <c r="J144" s="30"/>
      <c r="K144" s="30"/>
      <c r="L144" s="30"/>
      <c r="M144" s="23"/>
    </row>
    <row r="145" spans="1:13" x14ac:dyDescent="0.25">
      <c r="A145" s="412" t="s">
        <v>603</v>
      </c>
      <c r="B145" s="413"/>
      <c r="C145" s="447">
        <f>'Data Entry'!C42</f>
        <v>191200</v>
      </c>
      <c r="D145" s="447"/>
      <c r="E145" s="447"/>
      <c r="F145" s="447"/>
      <c r="G145" s="30"/>
      <c r="H145" s="30"/>
      <c r="I145" s="30"/>
      <c r="J145" s="30"/>
      <c r="K145" s="30"/>
      <c r="L145" s="30"/>
      <c r="M145" s="23"/>
    </row>
    <row r="146" spans="1:13" x14ac:dyDescent="0.25">
      <c r="A146" s="412" t="s">
        <v>604</v>
      </c>
      <c r="B146" s="413"/>
      <c r="C146" s="447">
        <f>'Data Entry'!C34</f>
        <v>0</v>
      </c>
      <c r="D146" s="447"/>
      <c r="E146" s="447"/>
      <c r="F146" s="447"/>
      <c r="G146" s="30"/>
      <c r="H146" s="30"/>
      <c r="I146" s="30"/>
      <c r="J146" s="30"/>
      <c r="K146" s="30"/>
      <c r="L146" s="30"/>
      <c r="M146" s="23"/>
    </row>
    <row r="147" spans="1:13" x14ac:dyDescent="0.25">
      <c r="A147" s="31"/>
      <c r="B147" s="174" t="s">
        <v>605</v>
      </c>
      <c r="C147" s="447">
        <f>'Data Entry'!C35</f>
        <v>0</v>
      </c>
      <c r="D147" s="447"/>
      <c r="E147" s="447"/>
      <c r="F147" s="447"/>
      <c r="G147" s="30"/>
      <c r="H147" s="30"/>
      <c r="I147" s="30"/>
      <c r="J147" s="30"/>
      <c r="K147" s="30"/>
      <c r="L147" s="30"/>
      <c r="M147" s="23"/>
    </row>
    <row r="148" spans="1:13" x14ac:dyDescent="0.25">
      <c r="A148" s="412" t="s">
        <v>606</v>
      </c>
      <c r="B148" s="413"/>
      <c r="C148" s="447">
        <f>'Data Entry'!C43</f>
        <v>0</v>
      </c>
      <c r="D148" s="447"/>
      <c r="E148" s="447"/>
      <c r="F148" s="447"/>
      <c r="G148" s="30"/>
      <c r="H148" s="30"/>
      <c r="I148" s="30"/>
      <c r="J148" s="30"/>
      <c r="K148" s="30"/>
      <c r="L148" s="30"/>
      <c r="M148" s="23"/>
    </row>
    <row r="149" spans="1:13" x14ac:dyDescent="0.25">
      <c r="A149" s="412" t="s">
        <v>607</v>
      </c>
      <c r="B149" s="413"/>
      <c r="C149" s="447">
        <f>'Data Entry'!C30</f>
        <v>0</v>
      </c>
      <c r="D149" s="447"/>
      <c r="E149" s="447"/>
      <c r="F149" s="447"/>
      <c r="G149" s="30"/>
      <c r="H149" s="30"/>
      <c r="I149" s="30"/>
      <c r="J149" s="30"/>
      <c r="K149" s="30"/>
      <c r="L149" s="30"/>
      <c r="M149" s="23"/>
    </row>
    <row r="150" spans="1:13" x14ac:dyDescent="0.25">
      <c r="A150" s="31"/>
      <c r="B150" s="30"/>
      <c r="C150" s="30"/>
      <c r="D150" s="30"/>
      <c r="E150" s="30"/>
      <c r="F150" s="30"/>
      <c r="G150" s="30"/>
      <c r="H150" s="30"/>
      <c r="I150" s="30"/>
      <c r="J150" s="30"/>
      <c r="K150" s="30"/>
      <c r="L150" s="30"/>
      <c r="M150" s="23"/>
    </row>
    <row r="151" spans="1:13" x14ac:dyDescent="0.25">
      <c r="A151" s="472" t="s">
        <v>301</v>
      </c>
      <c r="B151" s="473"/>
      <c r="C151" s="29"/>
      <c r="D151" s="32"/>
      <c r="E151" s="30"/>
      <c r="F151" s="480" t="s">
        <v>143</v>
      </c>
      <c r="G151" s="480"/>
      <c r="H151" s="480"/>
      <c r="I151" s="520" t="s">
        <v>141</v>
      </c>
      <c r="J151" s="520"/>
      <c r="K151" s="32"/>
      <c r="L151" s="32"/>
      <c r="M151" s="23"/>
    </row>
    <row r="152" spans="1:13" x14ac:dyDescent="0.25">
      <c r="A152" s="31"/>
      <c r="B152" s="174" t="s">
        <v>24</v>
      </c>
      <c r="C152" s="471" t="str">
        <f>'Data Entry'!B57</f>
        <v/>
      </c>
      <c r="D152" s="471"/>
      <c r="E152" s="475" t="s">
        <v>29</v>
      </c>
      <c r="F152" s="476"/>
      <c r="G152" s="477" t="s">
        <v>660</v>
      </c>
      <c r="H152" s="478"/>
      <c r="I152" s="413" t="s">
        <v>25</v>
      </c>
      <c r="J152" s="413"/>
      <c r="K152" s="486">
        <f>'Data Entry'!F57</f>
        <v>0</v>
      </c>
      <c r="L152" s="487"/>
      <c r="M152" s="23"/>
    </row>
    <row r="153" spans="1:13" x14ac:dyDescent="0.25">
      <c r="A153" s="31"/>
      <c r="B153" s="174" t="s">
        <v>26</v>
      </c>
      <c r="C153" s="471" t="str">
        <f>'Data Entry'!B58</f>
        <v/>
      </c>
      <c r="D153" s="471"/>
      <c r="E153" s="413" t="s">
        <v>32</v>
      </c>
      <c r="F153" s="413"/>
      <c r="G153" s="471" t="str">
        <f>IF('Data Entry'!D58="","",'Data Entry'!D58)</f>
        <v/>
      </c>
      <c r="H153" s="471"/>
      <c r="I153" s="413" t="s">
        <v>27</v>
      </c>
      <c r="J153" s="413"/>
      <c r="K153" s="486">
        <f>'Data Entry'!F58</f>
        <v>0</v>
      </c>
      <c r="L153" s="487"/>
      <c r="M153" s="23"/>
    </row>
    <row r="154" spans="1:13" ht="15" customHeight="1" x14ac:dyDescent="0.25">
      <c r="A154" s="31"/>
      <c r="B154" s="174" t="s">
        <v>28</v>
      </c>
      <c r="C154" s="484" t="str">
        <f>'Data Entry'!B59</f>
        <v>10 - UIUC</v>
      </c>
      <c r="D154" s="485"/>
      <c r="E154" s="475" t="s">
        <v>288</v>
      </c>
      <c r="F154" s="476"/>
      <c r="G154" s="471" t="str">
        <f>IF('Data Entry'!D59="","",'Data Entry'!D59)</f>
        <v/>
      </c>
      <c r="H154" s="471"/>
      <c r="I154" s="29"/>
      <c r="J154" s="30"/>
      <c r="K154" s="30"/>
      <c r="L154" s="30"/>
      <c r="M154" s="23"/>
    </row>
    <row r="155" spans="1:13" x14ac:dyDescent="0.25">
      <c r="A155" s="31"/>
      <c r="B155" s="174" t="s">
        <v>30</v>
      </c>
      <c r="C155" s="471" t="str">
        <f>'Data Entry'!B60</f>
        <v/>
      </c>
      <c r="D155" s="471"/>
      <c r="E155" s="475" t="s">
        <v>508</v>
      </c>
      <c r="F155" s="476"/>
      <c r="G155" s="471" t="str">
        <f>IF('Data Entry'!D60="","",'Data Entry'!D60)</f>
        <v/>
      </c>
      <c r="H155" s="471"/>
      <c r="I155" s="29"/>
      <c r="J155" s="30"/>
      <c r="K155" s="30"/>
      <c r="L155" s="30"/>
      <c r="M155" s="23"/>
    </row>
    <row r="156" spans="1:13" x14ac:dyDescent="0.25">
      <c r="A156" s="31"/>
      <c r="B156" s="174" t="s">
        <v>31</v>
      </c>
      <c r="C156" s="471" t="str">
        <f>'Data Entry'!B61</f>
        <v/>
      </c>
      <c r="D156" s="471"/>
      <c r="E156" s="270"/>
      <c r="F156" s="270"/>
      <c r="G156" s="34"/>
      <c r="H156" s="34"/>
      <c r="I156" s="29"/>
      <c r="J156" s="30"/>
      <c r="K156" s="30"/>
      <c r="L156" s="30"/>
      <c r="M156" s="23"/>
    </row>
    <row r="157" spans="1:13" x14ac:dyDescent="0.25">
      <c r="A157" s="31"/>
      <c r="B157" s="174" t="s">
        <v>33</v>
      </c>
      <c r="C157" s="471" t="str">
        <f>'Data Entry'!B62</f>
        <v/>
      </c>
      <c r="D157" s="471"/>
      <c r="E157" s="270"/>
      <c r="F157" s="270"/>
      <c r="G157" s="34"/>
      <c r="H157" s="34"/>
      <c r="I157" s="29"/>
      <c r="J157" s="30"/>
      <c r="K157" s="30"/>
      <c r="L157" s="30"/>
      <c r="M157" s="23"/>
    </row>
    <row r="158" spans="1:13" x14ac:dyDescent="0.25">
      <c r="A158" s="33"/>
      <c r="B158" s="174" t="s">
        <v>34</v>
      </c>
      <c r="C158" s="471" t="str">
        <f>'Data Entry'!B63</f>
        <v/>
      </c>
      <c r="D158" s="471"/>
      <c r="E158" s="29"/>
      <c r="F158" s="29"/>
      <c r="G158" s="30"/>
      <c r="H158" s="30"/>
      <c r="I158" s="29"/>
      <c r="J158" s="30"/>
      <c r="K158" s="30"/>
      <c r="L158" s="30"/>
      <c r="M158" s="23"/>
    </row>
    <row r="159" spans="1:13" x14ac:dyDescent="0.25">
      <c r="A159" s="33"/>
      <c r="B159" s="174"/>
      <c r="C159" s="34"/>
      <c r="D159" s="34"/>
      <c r="E159" s="29"/>
      <c r="F159" s="29"/>
      <c r="G159" s="30"/>
      <c r="H159" s="30"/>
      <c r="I159" s="29"/>
      <c r="J159" s="30"/>
      <c r="K159" s="30"/>
      <c r="L159" s="30"/>
      <c r="M159" s="23"/>
    </row>
    <row r="160" spans="1:13" x14ac:dyDescent="0.25">
      <c r="A160" s="479" t="s">
        <v>144</v>
      </c>
      <c r="B160" s="480"/>
      <c r="C160" s="480"/>
      <c r="D160" s="480"/>
      <c r="E160" s="30"/>
      <c r="F160" s="30"/>
      <c r="G160" s="269" t="s">
        <v>145</v>
      </c>
      <c r="H160" s="269"/>
      <c r="I160" s="269"/>
      <c r="J160" s="30"/>
      <c r="K160" s="30"/>
      <c r="L160" s="30"/>
      <c r="M160" s="23"/>
    </row>
    <row r="161" spans="1:13" x14ac:dyDescent="0.25">
      <c r="A161" s="31"/>
      <c r="B161" s="174" t="s">
        <v>21</v>
      </c>
      <c r="C161" s="481" t="str">
        <f>'Data Entry'!C9</f>
        <v>1 - UIUC</v>
      </c>
      <c r="D161" s="482"/>
      <c r="E161" s="482"/>
      <c r="F161" s="483"/>
      <c r="G161" s="29"/>
      <c r="H161" s="174" t="s">
        <v>21</v>
      </c>
      <c r="I161" s="468" t="str">
        <f>'Data Entry'!C67</f>
        <v>1 - UIUC</v>
      </c>
      <c r="J161" s="469"/>
      <c r="K161" s="469"/>
      <c r="L161" s="470"/>
      <c r="M161" s="193"/>
    </row>
    <row r="162" spans="1:13" x14ac:dyDescent="0.25">
      <c r="A162" s="412" t="s">
        <v>610</v>
      </c>
      <c r="B162" s="413"/>
      <c r="C162" s="481" t="str">
        <f>IF('Data Entry'!C10="","",('Data Entry'!B10&amp;'Data Entry'!C10))</f>
        <v/>
      </c>
      <c r="D162" s="482"/>
      <c r="E162" s="482"/>
      <c r="F162" s="483"/>
      <c r="G162" s="29"/>
      <c r="H162" s="174" t="s">
        <v>608</v>
      </c>
      <c r="I162" s="468" t="str">
        <f>IF('Data Entry'!C68="","",IF('Data Entry'!C68&gt;1,'Data Entry'!B68&amp;'Data Entry'!C68,I111&amp;J111))</f>
        <v/>
      </c>
      <c r="J162" s="469"/>
      <c r="K162" s="469"/>
      <c r="L162" s="470"/>
      <c r="M162" s="193"/>
    </row>
    <row r="163" spans="1:13" x14ac:dyDescent="0.25">
      <c r="A163" s="412" t="s">
        <v>611</v>
      </c>
      <c r="B163" s="413"/>
      <c r="C163" s="481" t="str">
        <f>'Data Entry'!C11</f>
        <v/>
      </c>
      <c r="D163" s="482"/>
      <c r="E163" s="482"/>
      <c r="F163" s="483"/>
      <c r="G163" s="29"/>
      <c r="H163" s="174" t="s">
        <v>609</v>
      </c>
      <c r="I163" s="468" t="str">
        <f>'Data Entry'!C69</f>
        <v/>
      </c>
      <c r="J163" s="469"/>
      <c r="K163" s="469"/>
      <c r="L163" s="470"/>
      <c r="M163" s="193"/>
    </row>
    <row r="164" spans="1:13" x14ac:dyDescent="0.25">
      <c r="A164" s="31"/>
      <c r="B164" s="174" t="s">
        <v>38</v>
      </c>
      <c r="C164" s="490" t="str">
        <f>IF(ISBLANK(H90)," ",'Data Entry'!C13)</f>
        <v xml:space="preserve"> </v>
      </c>
      <c r="D164" s="491"/>
      <c r="E164" s="491"/>
      <c r="F164" s="492"/>
      <c r="G164" s="29"/>
      <c r="H164" s="174" t="s">
        <v>39</v>
      </c>
      <c r="I164" s="468" t="str">
        <f>'Data Entry'!B73</f>
        <v/>
      </c>
      <c r="J164" s="469"/>
      <c r="K164" s="469"/>
      <c r="L164" s="470"/>
      <c r="M164" s="193"/>
    </row>
    <row r="165" spans="1:13" x14ac:dyDescent="0.25">
      <c r="A165" s="412" t="s">
        <v>612</v>
      </c>
      <c r="B165" s="413"/>
      <c r="C165" s="481" t="str">
        <f>'Data Entry'!C26</f>
        <v>10 - UIUC</v>
      </c>
      <c r="D165" s="482"/>
      <c r="E165" s="482"/>
      <c r="F165" s="483"/>
      <c r="G165" s="29"/>
      <c r="H165" s="174" t="s">
        <v>404</v>
      </c>
      <c r="I165" s="468" t="str">
        <f>'Data Entry'!B74</f>
        <v/>
      </c>
      <c r="J165" s="469"/>
      <c r="K165" s="469"/>
      <c r="L165" s="470"/>
      <c r="M165" s="193"/>
    </row>
    <row r="166" spans="1:13" x14ac:dyDescent="0.25">
      <c r="A166" s="493" t="s">
        <v>32</v>
      </c>
      <c r="B166" s="494"/>
      <c r="C166" s="481">
        <f>'Data Entry'!C24</f>
        <v>0</v>
      </c>
      <c r="D166" s="482"/>
      <c r="E166" s="482"/>
      <c r="F166" s="483"/>
      <c r="G166" s="29"/>
      <c r="H166" s="292" t="s">
        <v>40</v>
      </c>
      <c r="I166" s="474">
        <f>'Data Entry'!B76</f>
        <v>0</v>
      </c>
      <c r="J166" s="474"/>
      <c r="K166" s="474"/>
      <c r="L166" s="474"/>
      <c r="M166" s="193"/>
    </row>
    <row r="167" spans="1:13" x14ac:dyDescent="0.25">
      <c r="A167" s="293"/>
      <c r="B167" s="294"/>
      <c r="C167" s="319"/>
      <c r="D167" s="319"/>
      <c r="E167" s="319"/>
      <c r="F167" s="319"/>
      <c r="G167" s="29"/>
      <c r="H167" s="292" t="s">
        <v>405</v>
      </c>
      <c r="I167" s="474">
        <f>'Data Entry'!B77</f>
        <v>0</v>
      </c>
      <c r="J167" s="474"/>
      <c r="K167" s="474"/>
      <c r="L167" s="474"/>
      <c r="M167" s="193"/>
    </row>
    <row r="168" spans="1:13" x14ac:dyDescent="0.25">
      <c r="A168" s="293"/>
      <c r="B168" s="294"/>
      <c r="C168" s="319"/>
      <c r="D168" s="319"/>
      <c r="E168" s="319"/>
      <c r="F168" s="319"/>
      <c r="G168" s="29"/>
      <c r="H168" s="292" t="s">
        <v>406</v>
      </c>
      <c r="I168" s="474">
        <f>'Data Entry'!B78</f>
        <v>0</v>
      </c>
      <c r="J168" s="474"/>
      <c r="K168" s="474"/>
      <c r="L168" s="474"/>
      <c r="M168" s="193"/>
    </row>
    <row r="169" spans="1:13" x14ac:dyDescent="0.25">
      <c r="A169" s="395"/>
      <c r="B169" s="396"/>
      <c r="C169" s="319"/>
      <c r="D169" s="319"/>
      <c r="E169" s="319"/>
      <c r="F169" s="319"/>
      <c r="G169" s="29"/>
      <c r="H169" s="394" t="s">
        <v>107</v>
      </c>
      <c r="I169" s="495" t="str">
        <f>IF('Data Entry'!C70="","",'Data Entry'!C70)</f>
        <v/>
      </c>
      <c r="J169" s="496"/>
      <c r="K169" s="496"/>
      <c r="L169" s="497"/>
      <c r="M169" s="193"/>
    </row>
    <row r="170" spans="1:13" x14ac:dyDescent="0.25">
      <c r="A170" s="293"/>
      <c r="B170" s="294"/>
      <c r="C170" s="319"/>
      <c r="D170" s="319"/>
      <c r="E170" s="319"/>
      <c r="F170" s="319"/>
      <c r="G170" s="29"/>
      <c r="H170" s="325"/>
      <c r="I170" s="319"/>
      <c r="J170" s="319"/>
      <c r="K170" s="319"/>
      <c r="L170" s="319"/>
      <c r="M170" s="193"/>
    </row>
    <row r="171" spans="1:13" x14ac:dyDescent="0.25">
      <c r="A171" s="31"/>
      <c r="B171" s="29"/>
      <c r="C171" s="29"/>
      <c r="D171" s="29"/>
      <c r="E171" s="29"/>
      <c r="F171" s="29"/>
      <c r="G171" s="30"/>
      <c r="H171" s="30"/>
      <c r="I171" s="29"/>
      <c r="J171" s="30"/>
      <c r="K171" s="30"/>
      <c r="L171" s="30"/>
      <c r="M171" s="23"/>
    </row>
    <row r="172" spans="1:13" x14ac:dyDescent="0.25">
      <c r="A172" s="31"/>
      <c r="B172" s="191" t="s">
        <v>41</v>
      </c>
      <c r="C172" s="424"/>
      <c r="D172" s="425"/>
      <c r="E172" s="425"/>
      <c r="F172" s="425"/>
      <c r="G172" s="425"/>
      <c r="H172" s="426"/>
      <c r="I172" s="190" t="s">
        <v>42</v>
      </c>
      <c r="J172" s="465"/>
      <c r="K172" s="466"/>
      <c r="L172" s="467"/>
      <c r="M172" s="23"/>
    </row>
    <row r="173" spans="1:13" x14ac:dyDescent="0.25">
      <c r="A173" s="31"/>
      <c r="B173" s="29"/>
      <c r="C173" s="29"/>
      <c r="D173" s="29"/>
      <c r="E173" s="29"/>
      <c r="F173" s="29"/>
      <c r="G173" s="29"/>
      <c r="H173" s="29"/>
      <c r="I173" s="29"/>
      <c r="J173" s="30"/>
      <c r="K173" s="30"/>
      <c r="L173" s="30"/>
      <c r="M173" s="23"/>
    </row>
    <row r="174" spans="1:13" ht="15.75" thickBot="1" x14ac:dyDescent="0.3">
      <c r="A174" s="488"/>
      <c r="B174" s="489"/>
      <c r="C174" s="489"/>
      <c r="D174" s="489"/>
      <c r="E174" s="35"/>
      <c r="F174" s="35"/>
      <c r="G174" s="35"/>
      <c r="H174" s="35"/>
      <c r="I174" s="35"/>
      <c r="J174" s="36"/>
      <c r="K174" s="36"/>
      <c r="L174" s="36"/>
      <c r="M174" s="24"/>
    </row>
  </sheetData>
  <sheetProtection algorithmName="SHA-512" hashValue="ov3vawTL1emxZ0jrIJkfGWQgAsvULDdVIRz3aqK1Mt1Odv76UGfzi4A4p+t8nq0DTnwzzge4GEs20v8V3+bqig==" saltValue="O/kstZjOuX7I6oZ4IFLvnw==" spinCount="100000" sheet="1" selectLockedCells="1"/>
  <mergeCells count="186">
    <mergeCell ref="B5:L5"/>
    <mergeCell ref="H77:L77"/>
    <mergeCell ref="H74:L74"/>
    <mergeCell ref="H75:L75"/>
    <mergeCell ref="G86:L86"/>
    <mergeCell ref="A82:D82"/>
    <mergeCell ref="F78:G78"/>
    <mergeCell ref="B84:G84"/>
    <mergeCell ref="B86:F86"/>
    <mergeCell ref="F76:G76"/>
    <mergeCell ref="B77:E77"/>
    <mergeCell ref="F77:G77"/>
    <mergeCell ref="F64:I64"/>
    <mergeCell ref="B47:G47"/>
    <mergeCell ref="B48:L49"/>
    <mergeCell ref="H76:L76"/>
    <mergeCell ref="B80:E80"/>
    <mergeCell ref="G51:L52"/>
    <mergeCell ref="B17:K18"/>
    <mergeCell ref="F61:I61"/>
    <mergeCell ref="B75:E75"/>
    <mergeCell ref="B51:F51"/>
    <mergeCell ref="B52:F53"/>
    <mergeCell ref="B55:F55"/>
    <mergeCell ref="A149:B149"/>
    <mergeCell ref="C149:F149"/>
    <mergeCell ref="F151:H151"/>
    <mergeCell ref="C152:D152"/>
    <mergeCell ref="G114:L114"/>
    <mergeCell ref="B116:C116"/>
    <mergeCell ref="B117:C117"/>
    <mergeCell ref="C126:F126"/>
    <mergeCell ref="H125:L125"/>
    <mergeCell ref="H126:L126"/>
    <mergeCell ref="B114:F114"/>
    <mergeCell ref="I151:J151"/>
    <mergeCell ref="K152:L152"/>
    <mergeCell ref="B128:L129"/>
    <mergeCell ref="C143:F143"/>
    <mergeCell ref="C144:F144"/>
    <mergeCell ref="A145:B145"/>
    <mergeCell ref="C145:F145"/>
    <mergeCell ref="A148:B148"/>
    <mergeCell ref="C148:F148"/>
    <mergeCell ref="A140:D140"/>
    <mergeCell ref="A124:B124"/>
    <mergeCell ref="C146:F146"/>
    <mergeCell ref="C147:F147"/>
    <mergeCell ref="F62:L62"/>
    <mergeCell ref="B79:E79"/>
    <mergeCell ref="F79:G79"/>
    <mergeCell ref="B102:E102"/>
    <mergeCell ref="F102:G102"/>
    <mergeCell ref="B100:L101"/>
    <mergeCell ref="B87:F88"/>
    <mergeCell ref="B90:G90"/>
    <mergeCell ref="H90:L90"/>
    <mergeCell ref="B70:I70"/>
    <mergeCell ref="J70:L70"/>
    <mergeCell ref="B83:G83"/>
    <mergeCell ref="F80:G80"/>
    <mergeCell ref="B74:E74"/>
    <mergeCell ref="F74:G74"/>
    <mergeCell ref="F75:G75"/>
    <mergeCell ref="B76:E76"/>
    <mergeCell ref="B94:J96"/>
    <mergeCell ref="B97:J98"/>
    <mergeCell ref="B111:H111"/>
    <mergeCell ref="A46:D46"/>
    <mergeCell ref="A7:M7"/>
    <mergeCell ref="A8:M8"/>
    <mergeCell ref="A9:M9"/>
    <mergeCell ref="A10:C10"/>
    <mergeCell ref="B11:G11"/>
    <mergeCell ref="I11:L11"/>
    <mergeCell ref="I13:L13"/>
    <mergeCell ref="B23:L27"/>
    <mergeCell ref="B13:H13"/>
    <mergeCell ref="B15:E15"/>
    <mergeCell ref="G15:H15"/>
    <mergeCell ref="I15:L15"/>
    <mergeCell ref="F65:L65"/>
    <mergeCell ref="K67:L67"/>
    <mergeCell ref="B67:J68"/>
    <mergeCell ref="B38:L39"/>
    <mergeCell ref="B21:L22"/>
    <mergeCell ref="B103:E103"/>
    <mergeCell ref="H83:L83"/>
    <mergeCell ref="B91:L92"/>
    <mergeCell ref="H102:L102"/>
    <mergeCell ref="B56:F57"/>
    <mergeCell ref="C156:D156"/>
    <mergeCell ref="C153:D153"/>
    <mergeCell ref="E153:F153"/>
    <mergeCell ref="C154:D154"/>
    <mergeCell ref="K153:L153"/>
    <mergeCell ref="C157:D157"/>
    <mergeCell ref="A174:D174"/>
    <mergeCell ref="C164:F164"/>
    <mergeCell ref="A165:B165"/>
    <mergeCell ref="C165:F165"/>
    <mergeCell ref="A166:B166"/>
    <mergeCell ref="C166:F166"/>
    <mergeCell ref="A162:B162"/>
    <mergeCell ref="C162:F162"/>
    <mergeCell ref="A163:B163"/>
    <mergeCell ref="C163:F163"/>
    <mergeCell ref="C172:H172"/>
    <mergeCell ref="E155:F155"/>
    <mergeCell ref="G155:H155"/>
    <mergeCell ref="C158:D158"/>
    <mergeCell ref="G153:H153"/>
    <mergeCell ref="I153:J153"/>
    <mergeCell ref="I169:L169"/>
    <mergeCell ref="A143:B143"/>
    <mergeCell ref="C130:F130"/>
    <mergeCell ref="C132:F132"/>
    <mergeCell ref="C131:F131"/>
    <mergeCell ref="C133:F133"/>
    <mergeCell ref="C134:F134"/>
    <mergeCell ref="J172:L172"/>
    <mergeCell ref="I161:L161"/>
    <mergeCell ref="I162:L162"/>
    <mergeCell ref="I163:L163"/>
    <mergeCell ref="I164:L164"/>
    <mergeCell ref="I165:L165"/>
    <mergeCell ref="G154:H154"/>
    <mergeCell ref="I152:J152"/>
    <mergeCell ref="A151:B151"/>
    <mergeCell ref="I166:L166"/>
    <mergeCell ref="I167:L167"/>
    <mergeCell ref="E154:F154"/>
    <mergeCell ref="E152:F152"/>
    <mergeCell ref="G152:H152"/>
    <mergeCell ref="A160:D160"/>
    <mergeCell ref="C161:F161"/>
    <mergeCell ref="I168:L168"/>
    <mergeCell ref="C155:D155"/>
    <mergeCell ref="B139:K139"/>
    <mergeCell ref="B120:C120"/>
    <mergeCell ref="A136:M136"/>
    <mergeCell ref="C142:F142"/>
    <mergeCell ref="F103:G103"/>
    <mergeCell ref="H107:L107"/>
    <mergeCell ref="H103:L103"/>
    <mergeCell ref="B106:E106"/>
    <mergeCell ref="F106:G106"/>
    <mergeCell ref="B107:E107"/>
    <mergeCell ref="F107:G107"/>
    <mergeCell ref="B104:E104"/>
    <mergeCell ref="F104:G104"/>
    <mergeCell ref="B105:E105"/>
    <mergeCell ref="F105:G105"/>
    <mergeCell ref="H104:L104"/>
    <mergeCell ref="B108:E108"/>
    <mergeCell ref="F108:G108"/>
    <mergeCell ref="B121:L122"/>
    <mergeCell ref="H105:L105"/>
    <mergeCell ref="H106:L106"/>
    <mergeCell ref="H108:L108"/>
    <mergeCell ref="B112:L112"/>
    <mergeCell ref="A110:D110"/>
    <mergeCell ref="A146:B146"/>
    <mergeCell ref="A137:M137"/>
    <mergeCell ref="A138:M138"/>
    <mergeCell ref="A1:C1"/>
    <mergeCell ref="B29:L31"/>
    <mergeCell ref="H78:L78"/>
    <mergeCell ref="H79:L79"/>
    <mergeCell ref="B78:E78"/>
    <mergeCell ref="B32:L36"/>
    <mergeCell ref="B40:L44"/>
    <mergeCell ref="B118:C118"/>
    <mergeCell ref="B119:C119"/>
    <mergeCell ref="H47:L47"/>
    <mergeCell ref="H55:L55"/>
    <mergeCell ref="J61:L61"/>
    <mergeCell ref="H84:L84"/>
    <mergeCell ref="K94:L94"/>
    <mergeCell ref="B72:L73"/>
    <mergeCell ref="B59:L60"/>
    <mergeCell ref="J64:L64"/>
    <mergeCell ref="H80:L80"/>
    <mergeCell ref="C125:F125"/>
    <mergeCell ref="C141:F141"/>
    <mergeCell ref="A142:B142"/>
  </mergeCells>
  <dataValidations count="10">
    <dataValidation type="whole" allowBlank="1" showInputMessage="1" showErrorMessage="1" error="Enter a valid 9-digit University Indentification Number for the corresponding individual." sqref="G77 F77:F80 F75:G75 F103 F105:F108">
      <formula1>100000000</formula1>
      <formula2>999999999</formula2>
    </dataValidation>
    <dataValidation type="textLength" allowBlank="1" showInputMessage="1" showErrorMessage="1" sqref="H56:L56">
      <formula1>0</formula1>
      <formula2>31</formula2>
    </dataValidation>
    <dataValidation type="textLength" allowBlank="1" showInputMessage="1" showErrorMessage="1" sqref="J64:L64 J61:L61 J70:L70 D116:D120">
      <formula1>0</formula1>
      <formula2>6</formula2>
    </dataValidation>
    <dataValidation type="textLength" allowBlank="1" showInputMessage="1" showErrorMessage="1" sqref="F15">
      <formula1>0</formula1>
      <formula2>3</formula2>
    </dataValidation>
    <dataValidation allowBlank="1" showInputMessage="1" showErrorMessage="1" error="Enter a valid 9-digit University Indentification Number for the corresponding individual." sqref="F76:G76"/>
    <dataValidation type="textLength" operator="lessThanOrEqual" allowBlank="1" showInputMessage="1" showErrorMessage="1" sqref="G114:L114">
      <formula1>35</formula1>
    </dataValidation>
    <dataValidation type="textLength" allowBlank="1" showInputMessage="1" showErrorMessage="1" sqref="J111">
      <formula1>3</formula1>
      <formula2>3</formula2>
    </dataValidation>
    <dataValidation type="textLength" operator="equal" allowBlank="1" showInputMessage="1" showErrorMessage="1" errorTitle="Text Lenth" error="Type your ten-digit phone number with a hyphen or period between segments (nnn-nnn-nnnn). " sqref="H125:L125">
      <formula1>12</formula1>
    </dataValidation>
    <dataValidation type="textLength" operator="lessThanOrEqual" allowBlank="1" showInputMessage="1" showErrorMessage="1" errorTitle="Text Length" error="The suggested title is limited to 35 characters. " sqref="G86:L86">
      <formula1>35</formula1>
    </dataValidation>
    <dataValidation type="textLength" allowBlank="1" showInputMessage="1" showErrorMessage="1" errorTitle="Text Length" error="The suggested short title is limited to 31 characters. " sqref="H55">
      <formula1>0</formula1>
      <formula2>31</formula2>
    </dataValidation>
  </dataValidations>
  <hyperlinks>
    <hyperlink ref="A166" r:id="rId1" display="A@!"/>
    <hyperlink ref="B91:L92" r:id="rId2" display="The NACUBO function should be driven by the types of expenses that will be posting to this new program code. For further guidance, see the Banner Program Codes &amp; NACUBO Functions webpage."/>
    <hyperlink ref="B48:L49" r:id="rId3" display="https://www.obfs.uillinois.edu/training/materials/intro-banner-finance/fund-type-descriptions/"/>
    <hyperlink ref="B97:J98" r:id="rId4" display="For further details, refer to Section 11.6,  Accounting for Fundraising and Development Expenses within the Business and Financial Policies and Procedures. "/>
    <hyperlink ref="A136:M136" r:id="rId5" display="Send completed request form as an e-mail attachment to: uas@uillinois.edu"/>
    <hyperlink ref="A137:M137" r:id="rId6" display="If requesting a gift or endowment income fund, send completed form to: NewAccounts@uif.uillinois.edu"/>
    <hyperlink ref="A138:M138" r:id="rId7" display="For assistance, you may also contact the applicable staff member at: Who To Ask"/>
    <hyperlink ref="A7:M7" r:id="rId8" display="Send completed request form as an e-mail attachment to: uas@uillinois.edu"/>
    <hyperlink ref="A8:M8" r:id="rId9" display="If requesting a gift or endowment income fund, send completed form to: NewAccounts@uif.uillinois.edu"/>
    <hyperlink ref="A9:M9" r:id="rId10" display="For assistance, you may also contact the applicable staff member at: Who To Ask"/>
  </hyperlinks>
  <pageMargins left="0.7" right="0.7" top="0.75" bottom="0.75" header="0.3" footer="0.3"/>
  <pageSetup scale="73" fitToHeight="0" orientation="portrait" r:id="rId11"/>
  <rowBreaks count="2" manualBreakCount="2">
    <brk id="58" max="12" man="1"/>
    <brk id="123" max="12" man="1"/>
  </rowBreaks>
  <drawing r:id="rId12"/>
  <legacyDrawing r:id="rId13"/>
  <extLst>
    <ext xmlns:x14="http://schemas.microsoft.com/office/spreadsheetml/2009/9/main" uri="{CCE6A557-97BC-4b89-ADB6-D9C93CAAB3DF}">
      <x14:dataValidations xmlns:xm="http://schemas.microsoft.com/office/excel/2006/main" count="6">
        <x14:dataValidation type="list" allowBlank="1" showInputMessage="1" showErrorMessage="1">
          <x14:formula1>
            <xm:f>'Master Tab'!$B$70:$B$72</xm:f>
          </x14:formula1>
          <xm:sqref>B77:E80 B105:E108</xm:sqref>
        </x14:dataValidation>
        <x14:dataValidation type="list" allowBlank="1" showInputMessage="1" showErrorMessage="1">
          <x14:formula1>
            <xm:f>'Master Tab'!$B$3:$B$4</xm:f>
          </x14:formula1>
          <xm:sqref>C19 F19 I19 E61 E64 K94:L94 K67:L67</xm:sqref>
        </x14:dataValidation>
        <x14:dataValidation type="list" allowBlank="1" showInputMessage="1" showErrorMessage="1">
          <x14:formula1>
            <xm:f>'Master Tab'!$B$15:$B$20</xm:f>
          </x14:formula1>
          <xm:sqref>I13:L13</xm:sqref>
        </x14:dataValidation>
        <x14:dataValidation type="list" allowBlank="1" showInputMessage="1" showErrorMessage="1">
          <x14:formula1>
            <xm:f>'Master Tab'!$B$9:$B$13</xm:f>
          </x14:formula1>
          <xm:sqref>I11:L11</xm:sqref>
        </x14:dataValidation>
        <x14:dataValidation type="list" allowBlank="1" showInputMessage="1" showErrorMessage="1">
          <x14:formula1>
            <xm:f>'Master Tab'!$B$22:$B$40</xm:f>
          </x14:formula1>
          <xm:sqref>H47:L47</xm:sqref>
        </x14:dataValidation>
        <x14:dataValidation type="list" allowBlank="1" showInputMessage="1" showErrorMessage="1">
          <x14:formula1>
            <xm:f>'Master Tab'!$B$42:$B$68</xm:f>
          </x14:formula1>
          <xm:sqref>H90:L90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00000"/>
    <pageSetUpPr fitToPage="1"/>
  </sheetPr>
  <dimension ref="A1:N115"/>
  <sheetViews>
    <sheetView showGridLines="0" topLeftCell="A43" workbookViewId="0">
      <selection activeCell="C70" sqref="C70"/>
    </sheetView>
  </sheetViews>
  <sheetFormatPr defaultColWidth="9.140625" defaultRowHeight="15" x14ac:dyDescent="0.25"/>
  <cols>
    <col min="1" max="1" width="39.140625" style="196" customWidth="1"/>
    <col min="2" max="2" width="24.28515625" style="196" customWidth="1"/>
    <col min="3" max="3" width="35" style="196" customWidth="1"/>
    <col min="4" max="4" width="33.7109375" style="196" customWidth="1"/>
    <col min="5" max="5" width="23" style="196" customWidth="1"/>
    <col min="6" max="6" width="11.7109375" style="196" customWidth="1"/>
    <col min="7" max="7" width="9.85546875" style="196" customWidth="1"/>
    <col min="8" max="10" width="9.140625" style="196"/>
    <col min="11" max="11" width="9.42578125" style="196" customWidth="1"/>
    <col min="12" max="12" width="22.28515625" style="196" customWidth="1"/>
    <col min="13" max="13" width="40.140625" style="196" customWidth="1"/>
    <col min="14" max="14" width="7.42578125" style="196" customWidth="1"/>
    <col min="15" max="15" width="7.85546875" style="196" customWidth="1"/>
    <col min="16" max="16" width="11.140625" style="196" customWidth="1"/>
    <col min="17" max="17" width="9.28515625" style="196" customWidth="1"/>
    <col min="18" max="18" width="12.140625" style="196" customWidth="1"/>
    <col min="19" max="19" width="9" style="196" customWidth="1"/>
    <col min="20" max="21" width="9.140625" style="196" customWidth="1"/>
    <col min="22" max="16384" width="9.140625" style="196"/>
  </cols>
  <sheetData>
    <row r="1" spans="1:9" s="328" customFormat="1" x14ac:dyDescent="0.25">
      <c r="A1" s="531" t="s">
        <v>99</v>
      </c>
      <c r="B1" s="531"/>
      <c r="C1" s="531"/>
      <c r="D1" s="531"/>
      <c r="E1" s="531"/>
      <c r="F1" s="531"/>
      <c r="G1" s="531"/>
      <c r="H1" s="531"/>
      <c r="I1" s="531"/>
    </row>
    <row r="2" spans="1:9" x14ac:dyDescent="0.25">
      <c r="A2" s="196" t="s">
        <v>100</v>
      </c>
      <c r="C2" s="198"/>
    </row>
    <row r="3" spans="1:9" x14ac:dyDescent="0.25">
      <c r="A3" s="196" t="s">
        <v>101</v>
      </c>
      <c r="C3" s="199" t="str">
        <f>IF('FPI Code Request'!I11="","",'FPI Code Request'!I11)</f>
        <v>1 - UIUC</v>
      </c>
    </row>
    <row r="4" spans="1:9" x14ac:dyDescent="0.25">
      <c r="A4" s="196" t="s">
        <v>103</v>
      </c>
      <c r="C4" s="199" t="str">
        <f>IF('SSF Supplemental Info'!F113="","",'SSF Supplemental Info'!F113)</f>
        <v/>
      </c>
    </row>
    <row r="5" spans="1:9" x14ac:dyDescent="0.25">
      <c r="A5" s="196" t="s">
        <v>104</v>
      </c>
      <c r="C5" s="199" t="str">
        <f>IF('FPI Code Request'!H55="","",'FPI Code Request'!G55&amp;" "&amp;'FPI Code Request'!H55)</f>
        <v>701 Illinois Geothermal Coalition</v>
      </c>
    </row>
    <row r="6" spans="1:9" x14ac:dyDescent="0.25">
      <c r="A6" s="196" t="s">
        <v>105</v>
      </c>
      <c r="C6" s="200"/>
    </row>
    <row r="8" spans="1:9" s="328" customFormat="1" x14ac:dyDescent="0.25">
      <c r="A8" s="531" t="s">
        <v>106</v>
      </c>
      <c r="B8" s="531"/>
      <c r="C8" s="531"/>
      <c r="D8" s="531"/>
      <c r="E8" s="531"/>
      <c r="F8" s="531"/>
      <c r="G8" s="531"/>
      <c r="H8" s="531"/>
      <c r="I8" s="531"/>
    </row>
    <row r="9" spans="1:9" x14ac:dyDescent="0.25">
      <c r="A9" s="196" t="s">
        <v>101</v>
      </c>
      <c r="C9" s="201" t="str">
        <f>C3</f>
        <v>1 - UIUC</v>
      </c>
    </row>
    <row r="10" spans="1:9" x14ac:dyDescent="0.25">
      <c r="A10" s="196" t="s">
        <v>35</v>
      </c>
      <c r="B10" s="202">
        <f>'FPI Code Request'!F15</f>
        <v>701</v>
      </c>
      <c r="C10" s="203"/>
      <c r="D10" s="197"/>
    </row>
    <row r="11" spans="1:9" x14ac:dyDescent="0.25">
      <c r="A11" s="196" t="s">
        <v>37</v>
      </c>
      <c r="C11" s="201" t="str">
        <f>IF('FPI Code Request'!G86="","",'FPI Code Request'!G86)</f>
        <v/>
      </c>
    </row>
    <row r="12" spans="1:9" x14ac:dyDescent="0.25">
      <c r="A12" s="196" t="s">
        <v>107</v>
      </c>
      <c r="C12" s="200"/>
    </row>
    <row r="13" spans="1:9" x14ac:dyDescent="0.25">
      <c r="A13" s="196" t="s">
        <v>108</v>
      </c>
      <c r="C13" s="197" t="str">
        <f>IF(ISBLANK('FPI Code Request'!H90)," ",'FPI Code Request'!H90)</f>
        <v xml:space="preserve"> </v>
      </c>
    </row>
    <row r="15" spans="1:9" x14ac:dyDescent="0.25">
      <c r="A15" s="204" t="s">
        <v>109</v>
      </c>
      <c r="B15" s="204"/>
      <c r="C15" s="205" t="s">
        <v>110</v>
      </c>
      <c r="D15" s="206" t="s">
        <v>12</v>
      </c>
      <c r="E15" s="205" t="s">
        <v>111</v>
      </c>
    </row>
    <row r="16" spans="1:9" x14ac:dyDescent="0.25">
      <c r="C16" s="207" t="s">
        <v>14</v>
      </c>
      <c r="D16" s="208">
        <f>'FPI Code Request'!F103</f>
        <v>0</v>
      </c>
      <c r="E16" s="208">
        <f>'FPI Code Request'!H103</f>
        <v>0</v>
      </c>
    </row>
    <row r="17" spans="1:9" x14ac:dyDescent="0.25">
      <c r="C17" s="207" t="s">
        <v>7</v>
      </c>
      <c r="D17" s="208" t="str">
        <f>'FPI Code Request'!F104</f>
        <v xml:space="preserve"> </v>
      </c>
      <c r="E17" s="208" t="str">
        <f>'FPI Code Request'!H104</f>
        <v xml:space="preserve"> </v>
      </c>
    </row>
    <row r="18" spans="1:9" x14ac:dyDescent="0.25">
      <c r="C18" s="207" t="str">
        <f>IF('FPI Code Request'!B105="","",'FPI Code Request'!B105)</f>
        <v/>
      </c>
      <c r="D18" s="208">
        <f>'FPI Code Request'!F105</f>
        <v>0</v>
      </c>
      <c r="E18" s="208">
        <f>'FPI Code Request'!H105</f>
        <v>0</v>
      </c>
    </row>
    <row r="19" spans="1:9" x14ac:dyDescent="0.25">
      <c r="C19" s="207" t="str">
        <f>IF('FPI Code Request'!B106="","",'FPI Code Request'!B106)</f>
        <v/>
      </c>
      <c r="D19" s="208">
        <f>'FPI Code Request'!F106</f>
        <v>0</v>
      </c>
      <c r="E19" s="208">
        <f>'FPI Code Request'!H106</f>
        <v>0</v>
      </c>
    </row>
    <row r="20" spans="1:9" x14ac:dyDescent="0.25">
      <c r="C20" s="207" t="str">
        <f>IF('FPI Code Request'!B107="","",'FPI Code Request'!B107)</f>
        <v/>
      </c>
      <c r="D20" s="208">
        <f>'FPI Code Request'!F107</f>
        <v>0</v>
      </c>
      <c r="E20" s="208">
        <f>'FPI Code Request'!H107</f>
        <v>0</v>
      </c>
    </row>
    <row r="21" spans="1:9" x14ac:dyDescent="0.25">
      <c r="C21" s="207" t="str">
        <f>IF('FPI Code Request'!B108="","",'FPI Code Request'!B108)</f>
        <v/>
      </c>
      <c r="D21" s="208">
        <f>'FPI Code Request'!F108</f>
        <v>0</v>
      </c>
      <c r="E21" s="208">
        <f>'FPI Code Request'!H108</f>
        <v>0</v>
      </c>
    </row>
    <row r="22" spans="1:9" x14ac:dyDescent="0.25">
      <c r="C22" s="209" t="s">
        <v>102</v>
      </c>
      <c r="D22" s="210">
        <v>0</v>
      </c>
      <c r="E22" s="210">
        <v>0</v>
      </c>
    </row>
    <row r="23" spans="1:9" x14ac:dyDescent="0.25">
      <c r="A23" s="204" t="s">
        <v>112</v>
      </c>
      <c r="B23" s="204"/>
      <c r="C23" s="197"/>
    </row>
    <row r="24" spans="1:9" x14ac:dyDescent="0.25">
      <c r="A24" s="196" t="s">
        <v>32</v>
      </c>
      <c r="C24" s="198"/>
    </row>
    <row r="25" spans="1:9" x14ac:dyDescent="0.25">
      <c r="A25" s="196" t="s">
        <v>219</v>
      </c>
      <c r="C25" s="198"/>
    </row>
    <row r="26" spans="1:9" x14ac:dyDescent="0.25">
      <c r="A26" s="196" t="s">
        <v>28</v>
      </c>
      <c r="C26" s="201" t="str">
        <f>IF('FPI Code Request'!I13="","",'FPI Code Request'!I13)</f>
        <v>10 - UIUC</v>
      </c>
    </row>
    <row r="28" spans="1:9" s="328" customFormat="1" x14ac:dyDescent="0.25">
      <c r="A28" s="531" t="s">
        <v>113</v>
      </c>
      <c r="B28" s="531"/>
      <c r="C28" s="531"/>
      <c r="D28" s="531"/>
      <c r="E28" s="531"/>
      <c r="F28" s="531"/>
      <c r="G28" s="531"/>
      <c r="H28" s="531"/>
      <c r="I28" s="531"/>
    </row>
    <row r="29" spans="1:9" x14ac:dyDescent="0.25">
      <c r="A29" s="196" t="s">
        <v>101</v>
      </c>
      <c r="C29" s="211" t="str">
        <f>C3</f>
        <v>1 - UIUC</v>
      </c>
    </row>
    <row r="30" spans="1:9" x14ac:dyDescent="0.25">
      <c r="A30" s="196" t="s">
        <v>100</v>
      </c>
      <c r="C30" s="212">
        <f>C2</f>
        <v>0</v>
      </c>
    </row>
    <row r="31" spans="1:9" x14ac:dyDescent="0.25">
      <c r="A31" s="196" t="s">
        <v>22</v>
      </c>
      <c r="C31" s="198"/>
    </row>
    <row r="32" spans="1:9" x14ac:dyDescent="0.25">
      <c r="A32" s="196" t="s">
        <v>114</v>
      </c>
      <c r="C32" s="201" t="str">
        <f>C5</f>
        <v>701 Illinois Geothermal Coalition</v>
      </c>
    </row>
    <row r="33" spans="1:7" x14ac:dyDescent="0.25">
      <c r="A33" s="196" t="s">
        <v>107</v>
      </c>
      <c r="C33" s="200"/>
      <c r="D33" s="197"/>
    </row>
    <row r="34" spans="1:7" x14ac:dyDescent="0.25">
      <c r="A34" s="196" t="s">
        <v>23</v>
      </c>
      <c r="C34" s="213"/>
      <c r="D34" s="197"/>
    </row>
    <row r="35" spans="1:7" x14ac:dyDescent="0.25">
      <c r="A35" s="196" t="s">
        <v>115</v>
      </c>
      <c r="C35" s="198"/>
      <c r="D35" s="197"/>
    </row>
    <row r="36" spans="1:7" ht="15" customHeight="1" x14ac:dyDescent="0.25">
      <c r="A36" s="196" t="s">
        <v>116</v>
      </c>
      <c r="C36" s="198"/>
      <c r="D36" s="537" t="s">
        <v>479</v>
      </c>
      <c r="E36" s="537"/>
      <c r="F36" s="537"/>
      <c r="G36" s="537"/>
    </row>
    <row r="37" spans="1:7" x14ac:dyDescent="0.25">
      <c r="A37" s="196" t="s">
        <v>117</v>
      </c>
      <c r="C37" s="214" t="s">
        <v>23</v>
      </c>
      <c r="D37" s="537"/>
      <c r="E37" s="537"/>
      <c r="F37" s="537"/>
      <c r="G37" s="537"/>
    </row>
    <row r="38" spans="1:7" x14ac:dyDescent="0.25">
      <c r="A38" s="196" t="s">
        <v>118</v>
      </c>
      <c r="C38" s="199" t="str">
        <f>IF($C$34="","",VLOOKUP($C$34,'Master Tab'!$B$86:$I$139,8,FALSE))</f>
        <v/>
      </c>
      <c r="D38" s="337"/>
      <c r="E38" s="337"/>
      <c r="F38" s="337"/>
      <c r="G38" s="337"/>
    </row>
    <row r="40" spans="1:7" x14ac:dyDescent="0.25">
      <c r="A40" s="204" t="s">
        <v>119</v>
      </c>
      <c r="B40" s="204"/>
    </row>
    <row r="41" spans="1:7" x14ac:dyDescent="0.25">
      <c r="A41" s="196" t="s">
        <v>120</v>
      </c>
      <c r="C41" s="274">
        <f>IF('FPI Code Request'!J61="","",'FPI Code Request'!J61)</f>
        <v>701012</v>
      </c>
    </row>
    <row r="42" spans="1:7" x14ac:dyDescent="0.25">
      <c r="A42" s="196" t="s">
        <v>35</v>
      </c>
      <c r="C42" s="274">
        <f>IF('FPI Code Request'!J64="","",'FPI Code Request'!J64)</f>
        <v>191200</v>
      </c>
      <c r="D42" s="197"/>
    </row>
    <row r="43" spans="1:7" x14ac:dyDescent="0.25">
      <c r="A43" s="196" t="s">
        <v>121</v>
      </c>
      <c r="C43" s="198"/>
    </row>
    <row r="45" spans="1:7" x14ac:dyDescent="0.25">
      <c r="A45" s="196" t="s">
        <v>122</v>
      </c>
      <c r="C45" s="532" t="str">
        <f>'FPI Code Request'!G51</f>
        <v>Illinois Geothermal Coalition</v>
      </c>
      <c r="D45" s="532"/>
      <c r="E45" s="532"/>
      <c r="F45" s="532"/>
    </row>
    <row r="47" spans="1:7" x14ac:dyDescent="0.25">
      <c r="A47" s="204" t="s">
        <v>109</v>
      </c>
      <c r="B47" s="204"/>
      <c r="C47" s="205" t="s">
        <v>110</v>
      </c>
      <c r="D47" s="205" t="s">
        <v>12</v>
      </c>
      <c r="E47" s="205" t="s">
        <v>111</v>
      </c>
    </row>
    <row r="48" spans="1:7" x14ac:dyDescent="0.25">
      <c r="C48" s="207" t="s">
        <v>14</v>
      </c>
      <c r="D48" s="208">
        <f>'FPI Code Request'!F75</f>
        <v>672255432</v>
      </c>
      <c r="E48" s="208" t="str">
        <f>'FPI Code Request'!H75</f>
        <v>Jenny Watkins</v>
      </c>
    </row>
    <row r="49" spans="1:6" x14ac:dyDescent="0.25">
      <c r="C49" s="207" t="s">
        <v>7</v>
      </c>
      <c r="D49" s="208" t="str">
        <f>'FPI Code Request'!F76</f>
        <v xml:space="preserve">672255432 </v>
      </c>
      <c r="E49" s="208" t="str">
        <f>'FPI Code Request'!H76</f>
        <v xml:space="preserve">Jenny Watkins </v>
      </c>
    </row>
    <row r="50" spans="1:6" x14ac:dyDescent="0.25">
      <c r="C50" s="207" t="str">
        <f>IF('FPI Code Request'!B77="","",'FPI Code Request'!B77)</f>
        <v/>
      </c>
      <c r="D50" s="208">
        <f>'FPI Code Request'!F77</f>
        <v>0</v>
      </c>
      <c r="E50" s="208">
        <f>'FPI Code Request'!H77</f>
        <v>0</v>
      </c>
    </row>
    <row r="51" spans="1:6" x14ac:dyDescent="0.25">
      <c r="C51" s="207" t="str">
        <f>IF('FPI Code Request'!B78="","",'FPI Code Request'!B78)</f>
        <v/>
      </c>
      <c r="D51" s="208">
        <f>'FPI Code Request'!F78</f>
        <v>0</v>
      </c>
      <c r="E51" s="208">
        <f>'FPI Code Request'!H78</f>
        <v>0</v>
      </c>
    </row>
    <row r="52" spans="1:6" x14ac:dyDescent="0.25">
      <c r="C52" s="207" t="str">
        <f>IF('FPI Code Request'!B79="","",'FPI Code Request'!B79)</f>
        <v/>
      </c>
      <c r="D52" s="208">
        <f>'FPI Code Request'!F79</f>
        <v>0</v>
      </c>
      <c r="E52" s="208">
        <f>'FPI Code Request'!H79</f>
        <v>0</v>
      </c>
    </row>
    <row r="53" spans="1:6" x14ac:dyDescent="0.25">
      <c r="C53" s="207" t="str">
        <f>IF('FPI Code Request'!B80="","",'FPI Code Request'!B80)</f>
        <v/>
      </c>
      <c r="D53" s="208">
        <f>'FPI Code Request'!F80</f>
        <v>0</v>
      </c>
      <c r="E53" s="208">
        <f>'FPI Code Request'!H80</f>
        <v>0</v>
      </c>
    </row>
    <row r="55" spans="1:6" ht="15.75" thickBot="1" x14ac:dyDescent="0.3"/>
    <row r="56" spans="1:6" ht="29.25" customHeight="1" x14ac:dyDescent="0.25">
      <c r="A56" s="538" t="s">
        <v>123</v>
      </c>
      <c r="B56" s="539"/>
      <c r="C56" s="533" t="s">
        <v>507</v>
      </c>
      <c r="D56" s="534"/>
      <c r="E56" s="535" t="s">
        <v>124</v>
      </c>
      <c r="F56" s="536"/>
    </row>
    <row r="57" spans="1:6" x14ac:dyDescent="0.25">
      <c r="A57" s="215" t="s">
        <v>24</v>
      </c>
      <c r="B57" s="340" t="str">
        <f>IF($C$34="","",VLOOKUP($C$34,'Master Tab'!B$86:H$139,3,FALSE))</f>
        <v/>
      </c>
      <c r="C57" s="215" t="s">
        <v>29</v>
      </c>
      <c r="D57" s="216" t="str">
        <f>IF('FPI Code Request'!G152="","",'FPI Code Request'!G152)</f>
        <v>5J</v>
      </c>
      <c r="E57" s="217" t="s">
        <v>25</v>
      </c>
      <c r="F57" s="346"/>
    </row>
    <row r="58" spans="1:6" ht="15.75" thickBot="1" x14ac:dyDescent="0.3">
      <c r="A58" s="215" t="s">
        <v>26</v>
      </c>
      <c r="B58" s="340" t="str">
        <f>IF($C$34="","",VLOOKUP($C$34,'Master Tab'!B$86:H$139,2,FALSE))</f>
        <v/>
      </c>
      <c r="C58" s="215" t="s">
        <v>32</v>
      </c>
      <c r="D58" s="345"/>
      <c r="E58" s="218" t="s">
        <v>27</v>
      </c>
      <c r="F58" s="344"/>
    </row>
    <row r="59" spans="1:6" x14ac:dyDescent="0.25">
      <c r="A59" s="219" t="s">
        <v>28</v>
      </c>
      <c r="B59" s="342" t="str">
        <f>C26</f>
        <v>10 - UIUC</v>
      </c>
      <c r="C59" s="343" t="s">
        <v>288</v>
      </c>
      <c r="D59" s="341"/>
    </row>
    <row r="60" spans="1:6" ht="15.75" thickBot="1" x14ac:dyDescent="0.3">
      <c r="A60" s="215" t="s">
        <v>30</v>
      </c>
      <c r="B60" s="340" t="str">
        <f>IF($C$34="","",VLOOKUP($C$34,'Master Tab'!B$86:H$139,5,FALSE))</f>
        <v/>
      </c>
      <c r="C60" s="221" t="s">
        <v>508</v>
      </c>
      <c r="D60" s="344"/>
      <c r="F60" s="220"/>
    </row>
    <row r="61" spans="1:6" x14ac:dyDescent="0.25">
      <c r="A61" s="215" t="s">
        <v>125</v>
      </c>
      <c r="B61" s="272" t="str">
        <f>IF($C$34="","",VLOOKUP($C$34,'Master Tab'!B$86:H$139,4,FALSE))</f>
        <v/>
      </c>
      <c r="C61" s="222"/>
      <c r="F61" s="220"/>
    </row>
    <row r="62" spans="1:6" x14ac:dyDescent="0.25">
      <c r="A62" s="215" t="s">
        <v>33</v>
      </c>
      <c r="B62" s="272" t="str">
        <f>IF($C$34="","",VLOOKUP($C$34,'Master Tab'!B$86:H$139,7,FALSE))</f>
        <v/>
      </c>
      <c r="C62" s="222"/>
    </row>
    <row r="63" spans="1:6" ht="15.75" thickBot="1" x14ac:dyDescent="0.3">
      <c r="A63" s="221" t="s">
        <v>34</v>
      </c>
      <c r="B63" s="273" t="str">
        <f>IF($C$34="","",VLOOKUP($C$34,'Master Tab'!B$86:H$139,6,FALSE))</f>
        <v/>
      </c>
      <c r="C63" s="222"/>
    </row>
    <row r="64" spans="1:6" x14ac:dyDescent="0.25">
      <c r="B64" s="197"/>
      <c r="C64" s="197"/>
    </row>
    <row r="65" spans="1:9" x14ac:dyDescent="0.25">
      <c r="C65" s="197"/>
      <c r="D65" s="197"/>
    </row>
    <row r="66" spans="1:9" s="328" customFormat="1" x14ac:dyDescent="0.25">
      <c r="A66" s="271" t="s">
        <v>126</v>
      </c>
      <c r="B66" s="271"/>
      <c r="C66" s="271"/>
      <c r="D66" s="271"/>
      <c r="E66" s="271"/>
      <c r="F66" s="271"/>
      <c r="G66" s="271"/>
      <c r="H66" s="271"/>
      <c r="I66" s="271"/>
    </row>
    <row r="67" spans="1:9" x14ac:dyDescent="0.25">
      <c r="A67" s="196" t="s">
        <v>101</v>
      </c>
      <c r="C67" s="201" t="str">
        <f>C3</f>
        <v>1 - UIUC</v>
      </c>
    </row>
    <row r="68" spans="1:9" x14ac:dyDescent="0.25">
      <c r="A68" s="196" t="s">
        <v>36</v>
      </c>
      <c r="B68"/>
      <c r="C68" s="199" t="str">
        <f>IF('FPI Code Request'!J111="","",'FPI Code Request'!I111&amp;'FPI Code Request'!J111)</f>
        <v/>
      </c>
    </row>
    <row r="69" spans="1:9" x14ac:dyDescent="0.25">
      <c r="A69" s="196" t="s">
        <v>127</v>
      </c>
      <c r="C69" s="212" t="str">
        <f>IF('FPI Code Request'!G114="","",'FPI Code Request'!G114)</f>
        <v/>
      </c>
    </row>
    <row r="70" spans="1:9" x14ac:dyDescent="0.25">
      <c r="A70" s="196" t="s">
        <v>107</v>
      </c>
      <c r="C70" s="200"/>
    </row>
    <row r="72" spans="1:9" ht="15.75" thickBot="1" x14ac:dyDescent="0.3">
      <c r="A72" s="204" t="s">
        <v>128</v>
      </c>
    </row>
    <row r="73" spans="1:9" x14ac:dyDescent="0.25">
      <c r="A73" s="223" t="s">
        <v>22</v>
      </c>
      <c r="B73" s="315" t="str">
        <f>IF('FPI Code Request'!D116="","",'FPI Code Request'!D116)</f>
        <v/>
      </c>
      <c r="C73" s="316" t="s">
        <v>148</v>
      </c>
      <c r="D73" s="224" t="s">
        <v>9</v>
      </c>
    </row>
    <row r="74" spans="1:9" x14ac:dyDescent="0.25">
      <c r="A74" s="225" t="s">
        <v>120</v>
      </c>
      <c r="B74" s="314" t="str">
        <f>IF('FPI Code Request'!D117="","",'FPI Code Request'!D117)</f>
        <v/>
      </c>
      <c r="C74" s="313" t="s">
        <v>148</v>
      </c>
      <c r="D74" s="226" t="s">
        <v>9</v>
      </c>
    </row>
    <row r="75" spans="1:9" x14ac:dyDescent="0.25">
      <c r="A75" s="225" t="s">
        <v>531</v>
      </c>
      <c r="B75" s="360"/>
      <c r="C75" s="361"/>
      <c r="D75" s="362"/>
    </row>
    <row r="76" spans="1:9" x14ac:dyDescent="0.25">
      <c r="A76" s="225" t="s">
        <v>35</v>
      </c>
      <c r="B76" s="314">
        <f>'FPI Code Request'!D118</f>
        <v>0</v>
      </c>
      <c r="C76" s="313" t="s">
        <v>148</v>
      </c>
      <c r="D76" s="226" t="s">
        <v>9</v>
      </c>
    </row>
    <row r="77" spans="1:9" x14ac:dyDescent="0.25">
      <c r="A77" s="317" t="s">
        <v>403</v>
      </c>
      <c r="B77" s="314">
        <f>'FPI Code Request'!D119</f>
        <v>0</v>
      </c>
      <c r="C77" s="313" t="s">
        <v>148</v>
      </c>
      <c r="D77" s="226" t="s">
        <v>9</v>
      </c>
    </row>
    <row r="78" spans="1:9" ht="15.75" thickBot="1" x14ac:dyDescent="0.3">
      <c r="A78" s="318" t="s">
        <v>121</v>
      </c>
      <c r="B78" s="314">
        <f>'FPI Code Request'!D120</f>
        <v>0</v>
      </c>
      <c r="C78" s="313" t="s">
        <v>148</v>
      </c>
      <c r="D78" s="226" t="s">
        <v>9</v>
      </c>
    </row>
    <row r="79" spans="1:9" x14ac:dyDescent="0.25">
      <c r="A79" s="204"/>
      <c r="B79" s="204"/>
    </row>
    <row r="80" spans="1:9" s="328" customFormat="1" x14ac:dyDescent="0.25">
      <c r="A80" s="271" t="s">
        <v>476</v>
      </c>
      <c r="B80" s="271"/>
      <c r="C80" s="271"/>
      <c r="D80" s="271"/>
      <c r="E80" s="271"/>
      <c r="F80" s="271"/>
      <c r="G80" s="271"/>
      <c r="H80" s="271"/>
      <c r="I80" s="271"/>
    </row>
    <row r="81" spans="1:14" x14ac:dyDescent="0.25">
      <c r="A81" s="335" t="s">
        <v>477</v>
      </c>
      <c r="C81" s="326" t="str" cm="1">
        <f t="array" ref="C81:H81">IF('FPI Code Request'!C172:H172="", "", 'FPI Code Request'!C172:H172)</f>
        <v/>
      </c>
      <c r="D81" s="196" t="str">
        <v/>
      </c>
      <c r="E81" s="196" t="str">
        <v/>
      </c>
      <c r="F81" s="196" t="str">
        <v/>
      </c>
      <c r="G81" s="196" t="str">
        <v/>
      </c>
      <c r="H81" s="196" t="str">
        <v/>
      </c>
    </row>
    <row r="82" spans="1:14" x14ac:dyDescent="0.25">
      <c r="A82" s="335" t="s">
        <v>478</v>
      </c>
      <c r="C82" s="333"/>
    </row>
    <row r="84" spans="1:14" s="328" customFormat="1" x14ac:dyDescent="0.25">
      <c r="A84" s="271" t="s">
        <v>471</v>
      </c>
      <c r="B84" s="271"/>
      <c r="C84" s="271"/>
      <c r="D84" s="271"/>
      <c r="E84" s="271"/>
      <c r="F84" s="271"/>
      <c r="G84" s="271"/>
      <c r="H84" s="271"/>
      <c r="I84" s="271"/>
      <c r="J84" s="271"/>
    </row>
    <row r="85" spans="1:14" x14ac:dyDescent="0.25">
      <c r="A85" s="330" t="str" cm="1">
        <f t="array" ref="A85:D85">IF('FPI Code Request'!C126:F126="","",'FPI Code Request'!C126:F126)</f>
        <v>alsip@illinois.edu</v>
      </c>
      <c r="B85" t="str">
        <v/>
      </c>
      <c r="C85" t="str">
        <v/>
      </c>
      <c r="D85" t="str">
        <v/>
      </c>
      <c r="E85"/>
      <c r="F85"/>
      <c r="G85"/>
      <c r="H85"/>
      <c r="I85"/>
      <c r="J85"/>
      <c r="K85"/>
      <c r="L85"/>
      <c r="M85"/>
      <c r="N85"/>
    </row>
    <row r="86" spans="1:14" x14ac:dyDescent="0.25">
      <c r="A86" s="214" t="str" cm="1">
        <f t="array" ref="A86:D86">IF('FPI Code Request'!C130:F130="","",'FPI Code Request'!C130:F130)</f>
        <v/>
      </c>
      <c r="B86" t="str">
        <v/>
      </c>
      <c r="C86" t="str">
        <v/>
      </c>
      <c r="D86" t="str">
        <v/>
      </c>
      <c r="E86"/>
      <c r="F86"/>
      <c r="G86"/>
      <c r="H86"/>
      <c r="I86"/>
      <c r="J86"/>
      <c r="K86"/>
      <c r="L86"/>
      <c r="M86"/>
      <c r="N86"/>
    </row>
    <row r="87" spans="1:14" x14ac:dyDescent="0.25">
      <c r="A87" s="214" t="str" cm="1">
        <f t="array" ref="A87:D87">IF('FPI Code Request'!C131:F131="","",'FPI Code Request'!C131:F131)</f>
        <v/>
      </c>
      <c r="B87" t="str">
        <v/>
      </c>
      <c r="C87" t="str">
        <v/>
      </c>
      <c r="D87" t="str">
        <v/>
      </c>
      <c r="E87"/>
      <c r="F87"/>
      <c r="G87"/>
      <c r="H87"/>
      <c r="I87"/>
      <c r="J87"/>
      <c r="K87"/>
      <c r="L87"/>
      <c r="M87"/>
      <c r="N87"/>
    </row>
    <row r="88" spans="1:14" x14ac:dyDescent="0.25">
      <c r="A88" s="214" t="str" cm="1">
        <f t="array" ref="A88:D88">IF('FPI Code Request'!C132:F132="","",'FPI Code Request'!C132:F132)</f>
        <v/>
      </c>
      <c r="B88" t="str">
        <v/>
      </c>
      <c r="C88" t="str">
        <v/>
      </c>
      <c r="D88" t="str">
        <v/>
      </c>
      <c r="E88"/>
      <c r="F88"/>
      <c r="G88"/>
      <c r="H88"/>
      <c r="I88"/>
      <c r="J88"/>
      <c r="K88"/>
      <c r="L88"/>
      <c r="M88"/>
      <c r="N88"/>
    </row>
    <row r="89" spans="1:14" x14ac:dyDescent="0.25">
      <c r="A89" s="214" t="str" cm="1">
        <f t="array" ref="A89:D89">IF('FPI Code Request'!C133:F133="","",'FPI Code Request'!C133:F133)</f>
        <v/>
      </c>
      <c r="B89" t="str">
        <v/>
      </c>
      <c r="C89" t="str">
        <v/>
      </c>
      <c r="D89" t="str">
        <v/>
      </c>
      <c r="E89"/>
      <c r="F89"/>
      <c r="G89"/>
      <c r="H89"/>
      <c r="I89"/>
      <c r="J89"/>
      <c r="K89"/>
      <c r="L89"/>
      <c r="M89"/>
      <c r="N89"/>
    </row>
    <row r="90" spans="1:14" x14ac:dyDescent="0.25">
      <c r="A90" s="214" t="str" cm="1">
        <f t="array" ref="A90:D90">IF('FPI Code Request'!C134:F134="","",'FPI Code Request'!C134:F134)</f>
        <v/>
      </c>
      <c r="B90" t="str">
        <v/>
      </c>
      <c r="C90" t="str">
        <v/>
      </c>
      <c r="D90" t="str">
        <v/>
      </c>
      <c r="E90"/>
      <c r="F90"/>
      <c r="G90"/>
      <c r="H90"/>
      <c r="I90"/>
      <c r="J90"/>
      <c r="K90"/>
      <c r="L90"/>
      <c r="M90"/>
      <c r="N90"/>
    </row>
    <row r="91" spans="1:14" customFormat="1" x14ac:dyDescent="0.25">
      <c r="A91" s="332" t="str">
        <f>IF(C82="","", C82)</f>
        <v/>
      </c>
    </row>
    <row r="92" spans="1:14" customFormat="1" x14ac:dyDescent="0.25">
      <c r="A92" s="336"/>
    </row>
    <row r="93" spans="1:14" customFormat="1" x14ac:dyDescent="0.25">
      <c r="A93" s="334"/>
    </row>
    <row r="94" spans="1:14" customFormat="1" x14ac:dyDescent="0.25"/>
    <row r="95" spans="1:14" customFormat="1" x14ac:dyDescent="0.25"/>
    <row r="96" spans="1:14" customFormat="1" x14ac:dyDescent="0.25"/>
    <row r="97" spans="1:1" customFormat="1" x14ac:dyDescent="0.25"/>
    <row r="98" spans="1:1" customFormat="1" x14ac:dyDescent="0.25"/>
    <row r="99" spans="1:1" customFormat="1" x14ac:dyDescent="0.25"/>
    <row r="100" spans="1:1" customFormat="1" x14ac:dyDescent="0.25"/>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sheetData>
  <mergeCells count="8">
    <mergeCell ref="A1:I1"/>
    <mergeCell ref="A8:I8"/>
    <mergeCell ref="A28:I28"/>
    <mergeCell ref="C45:F45"/>
    <mergeCell ref="C56:D56"/>
    <mergeCell ref="E56:F56"/>
    <mergeCell ref="D36:G37"/>
    <mergeCell ref="A56:B56"/>
  </mergeCells>
  <dataValidations count="2">
    <dataValidation type="textLength" allowBlank="1" showInputMessage="1" showErrorMessage="1" sqref="C10 C31">
      <formula1>0</formula1>
      <formula2>6</formula2>
    </dataValidation>
    <dataValidation type="textLength" allowBlank="1" showInputMessage="1" showErrorMessage="1" sqref="C2">
      <formula1>0</formula1>
      <formula2>7</formula2>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'Master Tab'!$B$86:$B$139</xm:f>
          </x14:formula1>
          <xm:sqref>C34</xm:sqref>
        </x14:dataValidation>
        <x14:dataValidation type="list" allowBlank="1" showInputMessage="1" showErrorMessage="1">
          <x14:formula1>
            <xm:f>'Master Tab'!$B$164:$B$167</xm:f>
          </x14:formula1>
          <xm:sqref>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pageSetUpPr fitToPage="1"/>
  </sheetPr>
  <dimension ref="A1:O261"/>
  <sheetViews>
    <sheetView showGridLines="0" zoomScaleNormal="100" workbookViewId="0">
      <selection activeCell="C14" sqref="C14"/>
    </sheetView>
  </sheetViews>
  <sheetFormatPr defaultColWidth="9.140625" defaultRowHeight="15" x14ac:dyDescent="0.25"/>
  <cols>
    <col min="1" max="1" width="9.140625" style="7"/>
    <col min="2" max="2" width="15.5703125" style="7" customWidth="1"/>
    <col min="3" max="3" width="13.140625" style="7" customWidth="1"/>
    <col min="4" max="4" width="14.42578125" style="7" customWidth="1"/>
    <col min="5" max="5" width="10.85546875" style="7" customWidth="1"/>
    <col min="6" max="6" width="14.85546875" style="7" customWidth="1"/>
    <col min="7" max="7" width="17.5703125" style="7" customWidth="1"/>
    <col min="8" max="8" width="9.140625" style="7"/>
    <col min="9" max="9" width="10.42578125" style="7" customWidth="1"/>
    <col min="10" max="10" width="17.5703125" style="7" customWidth="1"/>
    <col min="11" max="11" width="19.5703125" style="7" customWidth="1"/>
    <col min="12" max="16384" width="9.140625" style="7"/>
  </cols>
  <sheetData>
    <row r="1" spans="1:11" x14ac:dyDescent="0.25">
      <c r="A1" s="1"/>
      <c r="B1" s="2"/>
      <c r="C1" s="2"/>
      <c r="D1" s="2"/>
      <c r="E1" s="2"/>
      <c r="F1" s="2"/>
      <c r="G1" s="2"/>
      <c r="H1" s="2"/>
      <c r="I1" s="2"/>
      <c r="J1" s="2"/>
      <c r="K1" s="3"/>
    </row>
    <row r="2" spans="1:11" x14ac:dyDescent="0.25">
      <c r="A2" s="4"/>
      <c r="B2" s="5"/>
      <c r="C2" s="5"/>
      <c r="D2" s="5"/>
      <c r="E2" s="5"/>
      <c r="F2" s="5"/>
      <c r="G2" s="5"/>
      <c r="H2" s="5"/>
      <c r="I2" s="5"/>
      <c r="J2" s="5"/>
      <c r="K2" s="6"/>
    </row>
    <row r="3" spans="1:11" x14ac:dyDescent="0.25">
      <c r="A3" s="4"/>
      <c r="B3" s="5"/>
      <c r="C3" s="5"/>
      <c r="D3" s="5"/>
      <c r="E3" s="5"/>
      <c r="F3" s="5"/>
      <c r="G3" s="5"/>
      <c r="H3" s="5"/>
      <c r="I3" s="5"/>
      <c r="J3" s="5"/>
      <c r="K3" s="6"/>
    </row>
    <row r="4" spans="1:11" x14ac:dyDescent="0.25">
      <c r="A4" s="4"/>
      <c r="B4" s="5"/>
      <c r="C4" s="5"/>
      <c r="D4" s="5"/>
      <c r="E4" s="5"/>
      <c r="F4" s="5"/>
      <c r="G4" s="5"/>
      <c r="H4" s="5"/>
      <c r="I4" s="5"/>
      <c r="J4" s="5"/>
      <c r="K4" s="6"/>
    </row>
    <row r="5" spans="1:11" ht="18.75" x14ac:dyDescent="0.3">
      <c r="A5" s="4"/>
      <c r="B5" s="5"/>
      <c r="C5" s="523" t="s">
        <v>294</v>
      </c>
      <c r="D5" s="523"/>
      <c r="E5" s="523"/>
      <c r="F5" s="523"/>
      <c r="G5" s="523"/>
      <c r="H5" s="523"/>
      <c r="I5" s="523"/>
      <c r="J5" s="5"/>
      <c r="K5" s="6"/>
    </row>
    <row r="6" spans="1:11" x14ac:dyDescent="0.25">
      <c r="A6" s="4"/>
      <c r="B6" s="5"/>
      <c r="C6" s="5"/>
      <c r="D6" s="5"/>
      <c r="E6" s="5"/>
      <c r="F6" s="5"/>
      <c r="G6" s="5"/>
      <c r="H6" s="5"/>
      <c r="I6" s="5"/>
      <c r="J6" s="5"/>
      <c r="K6" s="6"/>
    </row>
    <row r="7" spans="1:11" ht="23.25" x14ac:dyDescent="0.35">
      <c r="A7" s="4"/>
      <c r="B7" s="541" t="s">
        <v>571</v>
      </c>
      <c r="C7" s="541"/>
      <c r="D7" s="541"/>
      <c r="E7" s="541"/>
      <c r="F7" s="541"/>
      <c r="G7" s="541"/>
      <c r="H7" s="541"/>
      <c r="I7" s="541"/>
      <c r="J7" s="541"/>
      <c r="K7" s="6"/>
    </row>
    <row r="8" spans="1:11" x14ac:dyDescent="0.25">
      <c r="A8" s="4"/>
      <c r="B8" s="5"/>
      <c r="C8" s="5"/>
      <c r="D8" s="5"/>
      <c r="E8" s="5"/>
      <c r="F8" s="5"/>
      <c r="G8" s="5"/>
      <c r="H8" s="5"/>
      <c r="I8" s="5"/>
      <c r="J8" s="5"/>
      <c r="K8" s="6"/>
    </row>
    <row r="9" spans="1:11" x14ac:dyDescent="0.25">
      <c r="A9" s="4"/>
      <c r="B9" s="628" t="s">
        <v>584</v>
      </c>
      <c r="C9" s="628"/>
      <c r="D9" s="629"/>
      <c r="E9" s="630" t="str">
        <f>IF(ISBLANK('FPI Code Request'!H55)," ",CONCATENATE('FPI Code Request'!G55," ",'FPI Code Request'!H55))</f>
        <v>701 Illinois Geothermal Coalition</v>
      </c>
      <c r="F9" s="631"/>
      <c r="G9" s="631"/>
      <c r="H9" s="632"/>
      <c r="K9" s="14"/>
    </row>
    <row r="10" spans="1:11" x14ac:dyDescent="0.25">
      <c r="A10" s="4"/>
      <c r="B10" s="13"/>
      <c r="C10" s="13"/>
      <c r="D10" s="13"/>
      <c r="E10" s="13"/>
      <c r="F10" s="13"/>
      <c r="G10" s="13"/>
      <c r="H10" s="13"/>
      <c r="I10" s="13"/>
      <c r="J10" s="13"/>
      <c r="K10" s="14"/>
    </row>
    <row r="11" spans="1:11" ht="15" customHeight="1" x14ac:dyDescent="0.25">
      <c r="A11" s="4"/>
      <c r="B11" s="422" t="s">
        <v>649</v>
      </c>
      <c r="C11" s="422"/>
      <c r="D11" s="422"/>
      <c r="E11" s="422"/>
      <c r="F11" s="422"/>
      <c r="G11" s="422"/>
      <c r="H11" s="422"/>
      <c r="I11" s="422"/>
      <c r="J11" s="422"/>
      <c r="K11" s="194"/>
    </row>
    <row r="12" spans="1:11" ht="15" customHeight="1" x14ac:dyDescent="0.25">
      <c r="A12" s="4"/>
      <c r="B12" s="422"/>
      <c r="C12" s="422"/>
      <c r="D12" s="422"/>
      <c r="E12" s="422"/>
      <c r="F12" s="422"/>
      <c r="G12" s="422"/>
      <c r="H12" s="422"/>
      <c r="I12" s="422"/>
      <c r="J12" s="422"/>
      <c r="K12" s="194"/>
    </row>
    <row r="13" spans="1:11" ht="82.5" customHeight="1" x14ac:dyDescent="0.25">
      <c r="A13" s="4"/>
      <c r="B13" s="422"/>
      <c r="C13" s="422"/>
      <c r="D13" s="422"/>
      <c r="E13" s="422"/>
      <c r="F13" s="422"/>
      <c r="G13" s="422"/>
      <c r="H13" s="422"/>
      <c r="I13" s="422"/>
      <c r="J13" s="422"/>
      <c r="K13" s="194"/>
    </row>
    <row r="14" spans="1:11" ht="16.5" customHeight="1" x14ac:dyDescent="0.25">
      <c r="A14" s="4"/>
      <c r="B14" s="40"/>
      <c r="C14" s="170"/>
      <c r="D14" s="552" t="str">
        <f>IF(C14="Yes","Stop - Contact your applicable grants office for further guidance on how to proceed.","")</f>
        <v/>
      </c>
      <c r="E14" s="546"/>
      <c r="F14" s="546"/>
      <c r="G14" s="546"/>
      <c r="H14" s="546"/>
      <c r="I14" s="546"/>
      <c r="J14" s="546"/>
      <c r="K14" s="117"/>
    </row>
    <row r="15" spans="1:11" s="68" customFormat="1" ht="28.5" customHeight="1" x14ac:dyDescent="0.25">
      <c r="A15" s="66"/>
      <c r="B15" s="540" t="s">
        <v>575</v>
      </c>
      <c r="C15" s="540"/>
      <c r="D15" s="540"/>
      <c r="E15" s="540"/>
      <c r="F15" s="540"/>
      <c r="G15" s="540"/>
      <c r="H15" s="540"/>
      <c r="I15" s="540"/>
      <c r="J15" s="540"/>
      <c r="K15" s="195"/>
    </row>
    <row r="16" spans="1:11" x14ac:dyDescent="0.25">
      <c r="A16" s="4"/>
      <c r="B16" s="428"/>
      <c r="C16" s="429"/>
      <c r="D16" s="429"/>
      <c r="E16" s="429"/>
      <c r="F16" s="429"/>
      <c r="G16" s="429"/>
      <c r="H16" s="429"/>
      <c r="I16" s="429"/>
      <c r="J16" s="430"/>
      <c r="K16" s="117"/>
    </row>
    <row r="17" spans="1:11" x14ac:dyDescent="0.25">
      <c r="A17" s="4"/>
      <c r="B17" s="431"/>
      <c r="C17" s="432"/>
      <c r="D17" s="432"/>
      <c r="E17" s="432"/>
      <c r="F17" s="432"/>
      <c r="G17" s="432"/>
      <c r="H17" s="432"/>
      <c r="I17" s="432"/>
      <c r="J17" s="433"/>
      <c r="K17" s="117"/>
    </row>
    <row r="18" spans="1:11" x14ac:dyDescent="0.25">
      <c r="A18" s="4"/>
      <c r="B18" s="431"/>
      <c r="C18" s="432"/>
      <c r="D18" s="432"/>
      <c r="E18" s="432"/>
      <c r="F18" s="432"/>
      <c r="G18" s="432"/>
      <c r="H18" s="432"/>
      <c r="I18" s="432"/>
      <c r="J18" s="433"/>
      <c r="K18" s="117"/>
    </row>
    <row r="19" spans="1:11" x14ac:dyDescent="0.25">
      <c r="A19" s="4"/>
      <c r="B19" s="434"/>
      <c r="C19" s="435"/>
      <c r="D19" s="435"/>
      <c r="E19" s="435"/>
      <c r="F19" s="435"/>
      <c r="G19" s="435"/>
      <c r="H19" s="435"/>
      <c r="I19" s="435"/>
      <c r="J19" s="436"/>
      <c r="K19" s="117"/>
    </row>
    <row r="20" spans="1:11" x14ac:dyDescent="0.25">
      <c r="A20" s="4"/>
      <c r="B20" s="13"/>
      <c r="C20" s="13"/>
      <c r="D20" s="13"/>
      <c r="E20" s="13"/>
      <c r="F20" s="13"/>
      <c r="G20" s="13"/>
      <c r="H20" s="13"/>
      <c r="I20" s="13"/>
      <c r="J20" s="13"/>
      <c r="K20" s="117"/>
    </row>
    <row r="21" spans="1:11" ht="15" customHeight="1" x14ac:dyDescent="0.25">
      <c r="A21" s="4"/>
      <c r="B21" s="422" t="s">
        <v>533</v>
      </c>
      <c r="C21" s="422"/>
      <c r="D21" s="422"/>
      <c r="E21" s="422"/>
      <c r="F21" s="422"/>
      <c r="G21" s="422"/>
      <c r="H21" s="422"/>
      <c r="I21" s="422"/>
      <c r="J21" s="422"/>
      <c r="K21" s="117"/>
    </row>
    <row r="22" spans="1:11" ht="12" customHeight="1" x14ac:dyDescent="0.25">
      <c r="A22" s="4"/>
      <c r="B22" s="422"/>
      <c r="C22" s="422"/>
      <c r="D22" s="422"/>
      <c r="E22" s="422"/>
      <c r="F22" s="422"/>
      <c r="G22" s="422"/>
      <c r="H22" s="422"/>
      <c r="I22" s="422"/>
      <c r="J22" s="422"/>
      <c r="K22" s="194"/>
    </row>
    <row r="23" spans="1:11" x14ac:dyDescent="0.25">
      <c r="A23" s="4"/>
      <c r="B23" s="422"/>
      <c r="C23" s="422"/>
      <c r="D23" s="422"/>
      <c r="E23" s="422"/>
      <c r="F23" s="422"/>
      <c r="G23" s="422"/>
      <c r="H23" s="422"/>
      <c r="I23" s="422"/>
      <c r="J23" s="422"/>
      <c r="K23" s="194"/>
    </row>
    <row r="24" spans="1:11" x14ac:dyDescent="0.25">
      <c r="A24" s="4"/>
      <c r="B24" s="422"/>
      <c r="C24" s="422"/>
      <c r="D24" s="422"/>
      <c r="E24" s="422"/>
      <c r="F24" s="422"/>
      <c r="G24" s="422"/>
      <c r="H24" s="422"/>
      <c r="I24" s="422"/>
      <c r="J24" s="422"/>
      <c r="K24" s="194"/>
    </row>
    <row r="25" spans="1:11" x14ac:dyDescent="0.25">
      <c r="A25" s="4"/>
      <c r="B25" s="422"/>
      <c r="C25" s="422"/>
      <c r="D25" s="422"/>
      <c r="E25" s="422"/>
      <c r="F25" s="422"/>
      <c r="G25" s="422"/>
      <c r="H25" s="422"/>
      <c r="I25" s="422"/>
      <c r="J25" s="422"/>
      <c r="K25" s="194"/>
    </row>
    <row r="26" spans="1:11" ht="53.25" customHeight="1" x14ac:dyDescent="0.25">
      <c r="A26" s="4"/>
      <c r="B26" s="422"/>
      <c r="C26" s="422"/>
      <c r="D26" s="422"/>
      <c r="E26" s="422"/>
      <c r="F26" s="422"/>
      <c r="G26" s="422"/>
      <c r="H26" s="422"/>
      <c r="I26" s="422"/>
      <c r="J26" s="422"/>
      <c r="K26" s="117"/>
    </row>
    <row r="27" spans="1:11" ht="15" customHeight="1" x14ac:dyDescent="0.25">
      <c r="A27" s="4"/>
      <c r="B27" s="13"/>
      <c r="C27" s="170"/>
      <c r="D27" s="552"/>
      <c r="E27" s="546"/>
      <c r="F27" s="546"/>
      <c r="G27" s="546"/>
      <c r="H27" s="546"/>
      <c r="I27" s="546"/>
      <c r="J27" s="546"/>
      <c r="K27" s="14"/>
    </row>
    <row r="28" spans="1:11" x14ac:dyDescent="0.25">
      <c r="A28" s="4"/>
      <c r="B28" s="13"/>
      <c r="C28" s="13"/>
      <c r="D28" s="13"/>
      <c r="E28" s="13"/>
      <c r="F28" s="13"/>
      <c r="G28" s="13"/>
      <c r="H28" s="13"/>
      <c r="I28" s="13"/>
      <c r="J28" s="13"/>
      <c r="K28" s="14"/>
    </row>
    <row r="29" spans="1:11" ht="15" customHeight="1" x14ac:dyDescent="0.25">
      <c r="A29" s="4"/>
      <c r="B29" s="604" t="s">
        <v>535</v>
      </c>
      <c r="C29" s="604"/>
      <c r="D29" s="604"/>
      <c r="E29" s="604"/>
      <c r="F29" s="604"/>
      <c r="G29" s="605"/>
      <c r="H29" s="594"/>
      <c r="I29" s="595"/>
      <c r="J29" s="596"/>
      <c r="K29" s="14"/>
    </row>
    <row r="30" spans="1:11" x14ac:dyDescent="0.25">
      <c r="A30" s="4"/>
      <c r="B30" s="460" t="s">
        <v>534</v>
      </c>
      <c r="C30" s="460"/>
      <c r="D30" s="460"/>
      <c r="E30" s="460"/>
      <c r="F30" s="460"/>
      <c r="G30" s="460"/>
      <c r="H30" s="460"/>
      <c r="I30" s="460"/>
      <c r="J30" s="460"/>
      <c r="K30" s="160"/>
    </row>
    <row r="31" spans="1:11" x14ac:dyDescent="0.25">
      <c r="A31" s="4"/>
      <c r="B31" s="172"/>
      <c r="C31" s="172"/>
      <c r="D31" s="172"/>
      <c r="E31" s="172"/>
      <c r="F31" s="172"/>
      <c r="G31" s="172"/>
      <c r="H31" s="172"/>
      <c r="I31" s="172"/>
      <c r="J31" s="172"/>
      <c r="K31" s="160"/>
    </row>
    <row r="32" spans="1:11" ht="15" customHeight="1" x14ac:dyDescent="0.25">
      <c r="A32" s="4"/>
      <c r="B32" s="582" t="s">
        <v>625</v>
      </c>
      <c r="C32" s="582"/>
      <c r="D32" s="582"/>
      <c r="E32" s="582"/>
      <c r="F32" s="582"/>
      <c r="G32" s="582"/>
      <c r="H32" s="582"/>
      <c r="I32" s="582"/>
      <c r="J32" s="582"/>
      <c r="K32" s="41"/>
    </row>
    <row r="33" spans="1:11" x14ac:dyDescent="0.25">
      <c r="A33" s="4"/>
      <c r="B33" s="582"/>
      <c r="C33" s="582"/>
      <c r="D33" s="582"/>
      <c r="E33" s="582"/>
      <c r="F33" s="582"/>
      <c r="G33" s="582"/>
      <c r="H33" s="582"/>
      <c r="I33" s="582"/>
      <c r="J33" s="582"/>
      <c r="K33" s="41"/>
    </row>
    <row r="34" spans="1:11" ht="14.25" customHeight="1" x14ac:dyDescent="0.25">
      <c r="A34" s="4"/>
      <c r="B34" s="582"/>
      <c r="C34" s="582"/>
      <c r="D34" s="582"/>
      <c r="E34" s="582"/>
      <c r="F34" s="582"/>
      <c r="G34" s="582"/>
      <c r="H34" s="582"/>
      <c r="I34" s="582"/>
      <c r="J34" s="582"/>
      <c r="K34" s="41"/>
    </row>
    <row r="35" spans="1:11" x14ac:dyDescent="0.25">
      <c r="A35" s="4"/>
      <c r="B35" s="606"/>
      <c r="C35" s="607"/>
      <c r="D35" s="607"/>
      <c r="E35" s="607"/>
      <c r="F35" s="607"/>
      <c r="G35" s="607"/>
      <c r="H35" s="607"/>
      <c r="I35" s="607"/>
      <c r="J35" s="608"/>
      <c r="K35" s="14"/>
    </row>
    <row r="36" spans="1:11" x14ac:dyDescent="0.25">
      <c r="A36" s="4"/>
      <c r="B36" s="609"/>
      <c r="C36" s="610"/>
      <c r="D36" s="610"/>
      <c r="E36" s="610"/>
      <c r="F36" s="610"/>
      <c r="G36" s="610"/>
      <c r="H36" s="610"/>
      <c r="I36" s="610"/>
      <c r="J36" s="611"/>
      <c r="K36" s="14"/>
    </row>
    <row r="37" spans="1:11" x14ac:dyDescent="0.25">
      <c r="A37" s="4"/>
      <c r="B37" s="609"/>
      <c r="C37" s="610"/>
      <c r="D37" s="610"/>
      <c r="E37" s="610"/>
      <c r="F37" s="610"/>
      <c r="G37" s="610"/>
      <c r="H37" s="610"/>
      <c r="I37" s="610"/>
      <c r="J37" s="611"/>
      <c r="K37" s="14"/>
    </row>
    <row r="38" spans="1:11" x14ac:dyDescent="0.25">
      <c r="A38" s="4"/>
      <c r="B38" s="609"/>
      <c r="C38" s="610"/>
      <c r="D38" s="610"/>
      <c r="E38" s="610"/>
      <c r="F38" s="610"/>
      <c r="G38" s="610"/>
      <c r="H38" s="610"/>
      <c r="I38" s="610"/>
      <c r="J38" s="611"/>
      <c r="K38" s="14"/>
    </row>
    <row r="39" spans="1:11" x14ac:dyDescent="0.25">
      <c r="A39" s="4"/>
      <c r="B39" s="612"/>
      <c r="C39" s="613"/>
      <c r="D39" s="613"/>
      <c r="E39" s="613"/>
      <c r="F39" s="613"/>
      <c r="G39" s="613"/>
      <c r="H39" s="613"/>
      <c r="I39" s="613"/>
      <c r="J39" s="614"/>
      <c r="K39" s="14"/>
    </row>
    <row r="40" spans="1:11" ht="15" customHeight="1" x14ac:dyDescent="0.25">
      <c r="A40" s="4"/>
      <c r="B40" s="636" t="s">
        <v>511</v>
      </c>
      <c r="C40" s="636"/>
      <c r="D40" s="636"/>
      <c r="E40" s="636"/>
      <c r="F40" s="636"/>
      <c r="G40" s="636"/>
      <c r="H40" s="636"/>
      <c r="I40" s="636"/>
      <c r="J40" s="636"/>
      <c r="K40" s="14"/>
    </row>
    <row r="41" spans="1:11" ht="15" customHeight="1" x14ac:dyDescent="0.25">
      <c r="A41" s="4"/>
      <c r="B41" s="460"/>
      <c r="C41" s="460"/>
      <c r="D41" s="460"/>
      <c r="E41" s="460"/>
      <c r="F41" s="460"/>
      <c r="G41" s="460"/>
      <c r="H41" s="460"/>
      <c r="I41" s="460"/>
      <c r="J41" s="460"/>
      <c r="K41" s="14"/>
    </row>
    <row r="42" spans="1:11" x14ac:dyDescent="0.25">
      <c r="A42" s="4"/>
      <c r="B42" s="13"/>
      <c r="C42" s="13"/>
      <c r="D42" s="13"/>
      <c r="E42" s="13"/>
      <c r="F42" s="13"/>
      <c r="G42" s="13"/>
      <c r="H42" s="13"/>
      <c r="I42" s="13"/>
      <c r="J42" s="13"/>
      <c r="K42" s="14"/>
    </row>
    <row r="43" spans="1:11" ht="15" customHeight="1" x14ac:dyDescent="0.25">
      <c r="A43" s="4"/>
      <c r="B43" s="498" t="s">
        <v>512</v>
      </c>
      <c r="C43" s="498"/>
      <c r="D43" s="498"/>
      <c r="E43" s="498"/>
      <c r="F43" s="498"/>
      <c r="G43" s="498"/>
      <c r="H43" s="498"/>
      <c r="I43" s="13"/>
      <c r="J43" s="13"/>
      <c r="K43" s="14"/>
    </row>
    <row r="44" spans="1:11" x14ac:dyDescent="0.25">
      <c r="A44" s="4"/>
      <c r="B44" s="513" t="s">
        <v>45</v>
      </c>
      <c r="C44" s="513"/>
      <c r="D44" s="513"/>
      <c r="E44" s="513"/>
      <c r="F44" s="513"/>
      <c r="G44" s="513"/>
      <c r="H44" s="513"/>
      <c r="I44" s="513"/>
      <c r="J44" s="171" t="s">
        <v>46</v>
      </c>
      <c r="K44" s="14"/>
    </row>
    <row r="45" spans="1:11" x14ac:dyDescent="0.25">
      <c r="A45" s="4"/>
      <c r="B45" s="553" t="s">
        <v>554</v>
      </c>
      <c r="C45" s="553"/>
      <c r="D45" s="553"/>
      <c r="E45" s="553"/>
      <c r="F45" s="553"/>
      <c r="G45" s="553"/>
      <c r="H45" s="553"/>
      <c r="I45" s="553"/>
      <c r="J45" s="44"/>
      <c r="K45" s="14"/>
    </row>
    <row r="46" spans="1:11" x14ac:dyDescent="0.25">
      <c r="A46" s="4"/>
      <c r="B46" s="553" t="s">
        <v>555</v>
      </c>
      <c r="C46" s="553"/>
      <c r="D46" s="553"/>
      <c r="E46" s="553"/>
      <c r="F46" s="553"/>
      <c r="G46" s="553"/>
      <c r="H46" s="553"/>
      <c r="I46" s="553"/>
      <c r="J46" s="44"/>
      <c r="K46" s="14"/>
    </row>
    <row r="47" spans="1:11" x14ac:dyDescent="0.25">
      <c r="A47" s="4"/>
      <c r="B47" s="553" t="s">
        <v>556</v>
      </c>
      <c r="C47" s="553"/>
      <c r="D47" s="553"/>
      <c r="E47" s="553"/>
      <c r="F47" s="553"/>
      <c r="G47" s="553"/>
      <c r="H47" s="553"/>
      <c r="I47" s="553"/>
      <c r="J47" s="44"/>
      <c r="K47" s="14"/>
    </row>
    <row r="48" spans="1:11" x14ac:dyDescent="0.25">
      <c r="A48" s="4"/>
      <c r="B48" s="554" t="s">
        <v>47</v>
      </c>
      <c r="C48" s="554"/>
      <c r="D48" s="554"/>
      <c r="E48" s="554"/>
      <c r="F48" s="554"/>
      <c r="G48" s="554"/>
      <c r="H48" s="554"/>
      <c r="I48" s="554"/>
      <c r="J48" s="45">
        <f>SUM(J45:J47)</f>
        <v>0</v>
      </c>
      <c r="K48" s="14"/>
    </row>
    <row r="49" spans="1:11" x14ac:dyDescent="0.25">
      <c r="A49" s="4"/>
      <c r="B49" s="46"/>
      <c r="C49" s="46"/>
      <c r="D49" s="46"/>
      <c r="E49" s="46"/>
      <c r="F49" s="46"/>
      <c r="G49" s="46"/>
      <c r="H49" s="46"/>
      <c r="I49" s="46"/>
      <c r="J49" s="47"/>
      <c r="K49" s="14"/>
    </row>
    <row r="50" spans="1:11" x14ac:dyDescent="0.25">
      <c r="A50" s="4"/>
      <c r="B50" s="441" t="s">
        <v>513</v>
      </c>
      <c r="C50" s="441"/>
      <c r="D50" s="441"/>
      <c r="E50" s="441"/>
      <c r="F50" s="441"/>
      <c r="G50" s="441"/>
      <c r="H50" s="441"/>
      <c r="I50" s="441"/>
      <c r="J50" s="441"/>
      <c r="K50" s="14"/>
    </row>
    <row r="51" spans="1:11" x14ac:dyDescent="0.25">
      <c r="A51" s="4"/>
      <c r="B51" s="441"/>
      <c r="C51" s="441"/>
      <c r="D51" s="441"/>
      <c r="E51" s="441"/>
      <c r="F51" s="441"/>
      <c r="G51" s="441"/>
      <c r="H51" s="441"/>
      <c r="I51" s="441"/>
      <c r="J51" s="441"/>
      <c r="K51" s="14"/>
    </row>
    <row r="52" spans="1:11" x14ac:dyDescent="0.25">
      <c r="A52" s="4"/>
      <c r="B52" s="428"/>
      <c r="C52" s="429"/>
      <c r="D52" s="429"/>
      <c r="E52" s="429"/>
      <c r="F52" s="429"/>
      <c r="G52" s="429"/>
      <c r="H52" s="429"/>
      <c r="I52" s="429"/>
      <c r="J52" s="430"/>
      <c r="K52" s="14"/>
    </row>
    <row r="53" spans="1:11" x14ac:dyDescent="0.25">
      <c r="A53" s="4"/>
      <c r="B53" s="431"/>
      <c r="C53" s="432"/>
      <c r="D53" s="432"/>
      <c r="E53" s="432"/>
      <c r="F53" s="432"/>
      <c r="G53" s="432"/>
      <c r="H53" s="432"/>
      <c r="I53" s="432"/>
      <c r="J53" s="433"/>
      <c r="K53" s="14"/>
    </row>
    <row r="54" spans="1:11" x14ac:dyDescent="0.25">
      <c r="A54" s="4"/>
      <c r="B54" s="431"/>
      <c r="C54" s="432"/>
      <c r="D54" s="432"/>
      <c r="E54" s="432"/>
      <c r="F54" s="432"/>
      <c r="G54" s="432"/>
      <c r="H54" s="432"/>
      <c r="I54" s="432"/>
      <c r="J54" s="433"/>
      <c r="K54" s="14"/>
    </row>
    <row r="55" spans="1:11" x14ac:dyDescent="0.25">
      <c r="A55" s="4"/>
      <c r="B55" s="431"/>
      <c r="C55" s="432"/>
      <c r="D55" s="432"/>
      <c r="E55" s="432"/>
      <c r="F55" s="432"/>
      <c r="G55" s="432"/>
      <c r="H55" s="432"/>
      <c r="I55" s="432"/>
      <c r="J55" s="433"/>
      <c r="K55" s="14"/>
    </row>
    <row r="56" spans="1:11" x14ac:dyDescent="0.25">
      <c r="A56" s="4"/>
      <c r="B56" s="434"/>
      <c r="C56" s="435"/>
      <c r="D56" s="435"/>
      <c r="E56" s="435"/>
      <c r="F56" s="435"/>
      <c r="G56" s="435"/>
      <c r="H56" s="435"/>
      <c r="I56" s="435"/>
      <c r="J56" s="436"/>
      <c r="K56" s="14"/>
    </row>
    <row r="57" spans="1:11" x14ac:dyDescent="0.25">
      <c r="A57" s="4"/>
      <c r="B57" s="143"/>
      <c r="C57" s="143"/>
      <c r="D57" s="143"/>
      <c r="E57" s="143"/>
      <c r="F57" s="143"/>
      <c r="G57" s="143"/>
      <c r="H57" s="143"/>
      <c r="I57" s="143"/>
      <c r="J57" s="143"/>
      <c r="K57" s="14"/>
    </row>
    <row r="58" spans="1:11" x14ac:dyDescent="0.25">
      <c r="A58" s="4"/>
      <c r="B58" s="615" t="s">
        <v>509</v>
      </c>
      <c r="C58" s="615"/>
      <c r="D58" s="615"/>
      <c r="E58" s="615"/>
      <c r="F58" s="615"/>
      <c r="G58" s="615"/>
      <c r="H58" s="615"/>
      <c r="I58" s="615"/>
      <c r="J58" s="615"/>
      <c r="K58" s="14"/>
    </row>
    <row r="59" spans="1:11" x14ac:dyDescent="0.25">
      <c r="A59" s="4"/>
      <c r="B59" s="615"/>
      <c r="C59" s="615"/>
      <c r="D59" s="615"/>
      <c r="E59" s="615"/>
      <c r="F59" s="615"/>
      <c r="G59" s="615"/>
      <c r="H59" s="615"/>
      <c r="I59" s="615"/>
      <c r="J59" s="615"/>
      <c r="K59" s="14"/>
    </row>
    <row r="60" spans="1:11" s="12" customFormat="1" ht="14.25" customHeight="1" x14ac:dyDescent="0.25">
      <c r="A60" s="72"/>
      <c r="B60" s="615"/>
      <c r="C60" s="615"/>
      <c r="D60" s="615"/>
      <c r="E60" s="615"/>
      <c r="F60" s="615"/>
      <c r="G60" s="615"/>
      <c r="H60" s="615"/>
      <c r="I60" s="615"/>
      <c r="J60" s="615"/>
      <c r="K60" s="71"/>
    </row>
    <row r="61" spans="1:11" x14ac:dyDescent="0.25">
      <c r="A61" s="4"/>
      <c r="B61" s="17"/>
      <c r="C61" s="347"/>
      <c r="D61" s="17"/>
      <c r="E61" s="17"/>
      <c r="F61" s="17"/>
      <c r="G61" s="17"/>
      <c r="H61" s="17"/>
      <c r="I61" s="17"/>
      <c r="J61" s="17"/>
      <c r="K61" s="14"/>
    </row>
    <row r="62" spans="1:11" ht="9" customHeight="1" x14ac:dyDescent="0.25">
      <c r="A62" s="4"/>
      <c r="B62" s="17"/>
      <c r="C62" s="16"/>
      <c r="D62" s="17"/>
      <c r="E62" s="17"/>
      <c r="F62" s="17"/>
      <c r="G62" s="17"/>
      <c r="H62" s="17"/>
      <c r="I62" s="17"/>
      <c r="J62" s="17"/>
      <c r="K62" s="14"/>
    </row>
    <row r="63" spans="1:11" ht="15" customHeight="1" x14ac:dyDescent="0.25">
      <c r="A63" s="4"/>
      <c r="B63" s="321" t="s">
        <v>576</v>
      </c>
      <c r="C63" s="321"/>
      <c r="D63" s="321"/>
      <c r="E63" s="321"/>
      <c r="F63" s="321"/>
      <c r="G63" s="321"/>
      <c r="H63" s="321"/>
      <c r="I63" s="321"/>
      <c r="J63" s="321"/>
      <c r="K63" s="14"/>
    </row>
    <row r="64" spans="1:11" ht="15" customHeight="1" x14ac:dyDescent="0.25">
      <c r="A64" s="4"/>
      <c r="B64" s="548" t="s">
        <v>530</v>
      </c>
      <c r="C64" s="548"/>
      <c r="D64" s="548"/>
      <c r="E64" s="548"/>
      <c r="F64" s="548"/>
      <c r="G64" s="548"/>
      <c r="H64" s="548"/>
      <c r="I64" s="548"/>
      <c r="J64" s="548"/>
      <c r="K64" s="14"/>
    </row>
    <row r="65" spans="1:11" ht="15" customHeight="1" x14ac:dyDescent="0.25">
      <c r="A65" s="4"/>
      <c r="B65" s="548"/>
      <c r="C65" s="548"/>
      <c r="D65" s="548"/>
      <c r="E65" s="548"/>
      <c r="F65" s="548"/>
      <c r="G65" s="548"/>
      <c r="H65" s="548"/>
      <c r="I65" s="548"/>
      <c r="J65" s="548"/>
      <c r="K65" s="14"/>
    </row>
    <row r="66" spans="1:11" ht="15" customHeight="1" x14ac:dyDescent="0.25">
      <c r="A66" s="4"/>
      <c r="B66" s="549"/>
      <c r="C66" s="549"/>
      <c r="D66" s="549"/>
      <c r="E66" s="549"/>
      <c r="F66" s="549"/>
      <c r="G66" s="549"/>
      <c r="H66" s="549"/>
      <c r="I66" s="549"/>
      <c r="J66" s="549"/>
      <c r="K66" s="14"/>
    </row>
    <row r="67" spans="1:11" x14ac:dyDescent="0.25">
      <c r="A67" s="4"/>
      <c r="B67" s="428"/>
      <c r="C67" s="429"/>
      <c r="D67" s="429"/>
      <c r="E67" s="429"/>
      <c r="F67" s="429"/>
      <c r="G67" s="429"/>
      <c r="H67" s="429"/>
      <c r="I67" s="429"/>
      <c r="J67" s="430"/>
      <c r="K67" s="14"/>
    </row>
    <row r="68" spans="1:11" x14ac:dyDescent="0.25">
      <c r="A68" s="4"/>
      <c r="B68" s="431"/>
      <c r="C68" s="432"/>
      <c r="D68" s="432"/>
      <c r="E68" s="432"/>
      <c r="F68" s="432"/>
      <c r="G68" s="432"/>
      <c r="H68" s="432"/>
      <c r="I68" s="432"/>
      <c r="J68" s="433"/>
      <c r="K68" s="14"/>
    </row>
    <row r="69" spans="1:11" x14ac:dyDescent="0.25">
      <c r="A69" s="4"/>
      <c r="B69" s="431"/>
      <c r="C69" s="432"/>
      <c r="D69" s="432"/>
      <c r="E69" s="432"/>
      <c r="F69" s="432"/>
      <c r="G69" s="432"/>
      <c r="H69" s="432"/>
      <c r="I69" s="432"/>
      <c r="J69" s="433"/>
      <c r="K69" s="14"/>
    </row>
    <row r="70" spans="1:11" x14ac:dyDescent="0.25">
      <c r="A70" s="4"/>
      <c r="B70" s="434"/>
      <c r="C70" s="435"/>
      <c r="D70" s="435"/>
      <c r="E70" s="435"/>
      <c r="F70" s="435"/>
      <c r="G70" s="435"/>
      <c r="H70" s="435"/>
      <c r="I70" s="435"/>
      <c r="J70" s="436"/>
      <c r="K70" s="14"/>
    </row>
    <row r="71" spans="1:11" ht="15" customHeight="1" x14ac:dyDescent="0.25">
      <c r="A71" s="4"/>
      <c r="B71" s="13"/>
      <c r="C71" s="13"/>
      <c r="D71" s="13"/>
      <c r="E71" s="13"/>
      <c r="F71" s="13"/>
      <c r="G71" s="13"/>
      <c r="H71" s="13"/>
      <c r="I71" s="13"/>
      <c r="J71" s="13"/>
      <c r="K71" s="14"/>
    </row>
    <row r="72" spans="1:11" s="70" customFormat="1" ht="33" customHeight="1" x14ac:dyDescent="0.25">
      <c r="A72" s="95"/>
      <c r="B72" s="422" t="s">
        <v>515</v>
      </c>
      <c r="C72" s="422"/>
      <c r="D72" s="422"/>
      <c r="E72" s="422"/>
      <c r="F72" s="422"/>
      <c r="G72" s="422"/>
      <c r="H72" s="422"/>
      <c r="I72" s="422"/>
      <c r="J72" s="422"/>
      <c r="K72" s="69"/>
    </row>
    <row r="73" spans="1:11" ht="15" customHeight="1" x14ac:dyDescent="0.25">
      <c r="A73" s="4"/>
      <c r="B73" s="13"/>
      <c r="C73" s="170"/>
      <c r="D73" s="13"/>
      <c r="E73" s="13"/>
      <c r="F73" s="13"/>
      <c r="G73" s="13"/>
      <c r="H73" s="13"/>
      <c r="I73" s="13"/>
      <c r="J73" s="13"/>
      <c r="K73" s="14"/>
    </row>
    <row r="74" spans="1:11" s="68" customFormat="1" x14ac:dyDescent="0.25">
      <c r="A74" s="66"/>
      <c r="B74" s="619" t="s">
        <v>510</v>
      </c>
      <c r="C74" s="619"/>
      <c r="D74" s="619"/>
      <c r="E74" s="619"/>
      <c r="F74" s="619"/>
      <c r="G74" s="619"/>
      <c r="H74" s="619"/>
      <c r="I74" s="619"/>
      <c r="J74" s="619"/>
      <c r="K74" s="67"/>
    </row>
    <row r="75" spans="1:11" s="68" customFormat="1" x14ac:dyDescent="0.25">
      <c r="A75" s="66"/>
      <c r="B75" s="619"/>
      <c r="C75" s="619"/>
      <c r="D75" s="619"/>
      <c r="E75" s="619"/>
      <c r="F75" s="619"/>
      <c r="G75" s="619"/>
      <c r="H75" s="619"/>
      <c r="I75" s="619"/>
      <c r="J75" s="619"/>
      <c r="K75" s="67"/>
    </row>
    <row r="76" spans="1:11" x14ac:dyDescent="0.25">
      <c r="A76" s="4"/>
      <c r="B76" s="42"/>
      <c r="C76" s="42"/>
      <c r="D76" s="42"/>
      <c r="E76" s="42"/>
      <c r="F76" s="42"/>
      <c r="G76" s="42"/>
      <c r="H76" s="42"/>
      <c r="I76" s="13"/>
      <c r="J76" s="13"/>
      <c r="K76" s="14"/>
    </row>
    <row r="77" spans="1:11" ht="35.25" customHeight="1" x14ac:dyDescent="0.25">
      <c r="A77" s="4"/>
      <c r="B77" s="504" t="s">
        <v>557</v>
      </c>
      <c r="C77" s="555"/>
      <c r="D77" s="555"/>
      <c r="E77" s="555"/>
      <c r="F77" s="555"/>
      <c r="G77" s="555"/>
      <c r="H77" s="555"/>
      <c r="I77" s="555"/>
      <c r="J77" s="555"/>
      <c r="K77" s="14"/>
    </row>
    <row r="78" spans="1:11" ht="16.5" customHeight="1" x14ac:dyDescent="0.25">
      <c r="A78" s="4"/>
      <c r="B78" s="42"/>
      <c r="C78" s="227"/>
      <c r="D78" s="42"/>
      <c r="E78" s="42"/>
      <c r="F78" s="42"/>
      <c r="G78" s="42"/>
      <c r="H78" s="42"/>
      <c r="I78" s="13"/>
      <c r="J78" s="13"/>
      <c r="K78" s="14"/>
    </row>
    <row r="79" spans="1:11" s="68" customFormat="1" ht="21" customHeight="1" x14ac:dyDescent="0.25">
      <c r="A79" s="66"/>
      <c r="B79" s="619" t="s">
        <v>514</v>
      </c>
      <c r="C79" s="619"/>
      <c r="D79" s="619"/>
      <c r="E79" s="619"/>
      <c r="F79" s="619"/>
      <c r="G79" s="619"/>
      <c r="H79" s="619"/>
      <c r="I79" s="619"/>
      <c r="J79" s="619"/>
      <c r="K79" s="67"/>
    </row>
    <row r="80" spans="1:11" s="68" customFormat="1" x14ac:dyDescent="0.25">
      <c r="A80" s="66"/>
      <c r="B80" s="619"/>
      <c r="C80" s="619"/>
      <c r="D80" s="619"/>
      <c r="E80" s="619"/>
      <c r="F80" s="619"/>
      <c r="G80" s="619"/>
      <c r="H80" s="619"/>
      <c r="I80" s="619"/>
      <c r="J80" s="619"/>
      <c r="K80" s="67"/>
    </row>
    <row r="81" spans="1:15" x14ac:dyDescent="0.25">
      <c r="A81" s="4"/>
      <c r="B81" s="13"/>
      <c r="C81" s="13"/>
      <c r="D81" s="13"/>
      <c r="E81" s="13"/>
      <c r="F81" s="13"/>
      <c r="G81" s="13"/>
      <c r="H81" s="13"/>
      <c r="I81" s="13"/>
      <c r="J81" s="13"/>
      <c r="K81" s="14"/>
    </row>
    <row r="82" spans="1:15" s="70" customFormat="1" ht="21" customHeight="1" x14ac:dyDescent="0.25">
      <c r="A82" s="95"/>
      <c r="B82" s="422" t="s">
        <v>516</v>
      </c>
      <c r="C82" s="422"/>
      <c r="D82" s="422"/>
      <c r="E82" s="422"/>
      <c r="F82" s="422"/>
      <c r="G82" s="422"/>
      <c r="H82" s="422"/>
      <c r="I82" s="422"/>
      <c r="J82" s="422"/>
      <c r="K82" s="69"/>
    </row>
    <row r="83" spans="1:15" s="70" customFormat="1" x14ac:dyDescent="0.25">
      <c r="A83" s="95"/>
      <c r="B83" s="422"/>
      <c r="C83" s="422"/>
      <c r="D83" s="422"/>
      <c r="E83" s="422"/>
      <c r="F83" s="422"/>
      <c r="G83" s="422"/>
      <c r="H83" s="422"/>
      <c r="I83" s="422"/>
      <c r="J83" s="422"/>
      <c r="K83" s="69"/>
    </row>
    <row r="84" spans="1:15" x14ac:dyDescent="0.25">
      <c r="A84" s="4"/>
      <c r="B84" s="43"/>
      <c r="C84" s="227"/>
      <c r="D84" s="13"/>
      <c r="E84" s="13"/>
      <c r="F84" s="13"/>
      <c r="G84" s="13"/>
      <c r="H84" s="13"/>
      <c r="I84" s="13"/>
      <c r="J84" s="13"/>
      <c r="K84" s="14"/>
    </row>
    <row r="85" spans="1:15" s="68" customFormat="1" ht="37.5" customHeight="1" x14ac:dyDescent="0.25">
      <c r="A85" s="66"/>
      <c r="B85" s="441" t="s">
        <v>577</v>
      </c>
      <c r="C85" s="441"/>
      <c r="D85" s="441"/>
      <c r="E85" s="441"/>
      <c r="F85" s="441"/>
      <c r="G85" s="441"/>
      <c r="H85" s="441"/>
      <c r="I85" s="441"/>
      <c r="J85" s="441"/>
      <c r="K85" s="67"/>
    </row>
    <row r="86" spans="1:15" ht="15" customHeight="1" x14ac:dyDescent="0.25">
      <c r="A86" s="4"/>
      <c r="B86" s="43"/>
      <c r="C86" s="170"/>
      <c r="E86" s="13"/>
      <c r="F86" s="13"/>
      <c r="G86" s="25"/>
      <c r="I86" s="96"/>
      <c r="J86" s="96"/>
      <c r="K86" s="67"/>
      <c r="L86" s="185"/>
      <c r="M86" s="185"/>
      <c r="N86" s="185"/>
      <c r="O86" s="185"/>
    </row>
    <row r="87" spans="1:15" x14ac:dyDescent="0.25">
      <c r="A87" s="4"/>
      <c r="B87" s="43"/>
      <c r="C87" s="43"/>
      <c r="D87" s="17"/>
      <c r="E87" s="17"/>
      <c r="F87" s="17"/>
      <c r="G87" s="43"/>
      <c r="I87" s="96"/>
      <c r="J87" s="96"/>
      <c r="K87" s="67"/>
    </row>
    <row r="88" spans="1:15" x14ac:dyDescent="0.25">
      <c r="A88" s="4"/>
      <c r="B88" s="461" t="s">
        <v>292</v>
      </c>
      <c r="C88" s="461"/>
      <c r="D88" s="461"/>
      <c r="E88" s="461"/>
      <c r="F88" s="461"/>
      <c r="G88" s="461"/>
      <c r="H88" s="461"/>
      <c r="I88" s="461"/>
      <c r="J88" s="461"/>
      <c r="K88" s="14"/>
    </row>
    <row r="89" spans="1:15" x14ac:dyDescent="0.25">
      <c r="A89" s="4"/>
      <c r="B89" s="461"/>
      <c r="C89" s="461"/>
      <c r="D89" s="461"/>
      <c r="E89" s="461"/>
      <c r="F89" s="461"/>
      <c r="G89" s="461"/>
      <c r="H89" s="461"/>
      <c r="I89" s="461"/>
      <c r="J89" s="461"/>
      <c r="K89" s="14"/>
    </row>
    <row r="90" spans="1:15" x14ac:dyDescent="0.25">
      <c r="A90" s="4"/>
      <c r="B90" s="461"/>
      <c r="C90" s="461"/>
      <c r="D90" s="461"/>
      <c r="E90" s="461"/>
      <c r="F90" s="461"/>
      <c r="G90" s="461"/>
      <c r="H90" s="461"/>
      <c r="I90" s="461"/>
      <c r="J90" s="461"/>
      <c r="K90" s="14"/>
    </row>
    <row r="91" spans="1:15" x14ac:dyDescent="0.25">
      <c r="A91" s="4"/>
      <c r="B91" s="243"/>
      <c r="C91" s="243"/>
      <c r="D91" s="243"/>
      <c r="E91" s="243"/>
      <c r="F91" s="243"/>
      <c r="G91" s="243"/>
      <c r="H91" s="243"/>
      <c r="I91" s="243"/>
      <c r="J91" s="243"/>
      <c r="K91" s="14"/>
    </row>
    <row r="92" spans="1:15" x14ac:dyDescent="0.25">
      <c r="A92" s="4"/>
      <c r="B92" s="460" t="s">
        <v>558</v>
      </c>
      <c r="C92" s="460"/>
      <c r="D92" s="460"/>
      <c r="E92" s="460"/>
      <c r="F92" s="460"/>
      <c r="G92" s="460"/>
      <c r="H92" s="460"/>
      <c r="I92" s="460"/>
      <c r="J92" s="460"/>
      <c r="K92" s="14"/>
    </row>
    <row r="93" spans="1:15" x14ac:dyDescent="0.25">
      <c r="A93" s="4"/>
      <c r="B93" s="460"/>
      <c r="C93" s="460"/>
      <c r="D93" s="460"/>
      <c r="E93" s="460"/>
      <c r="F93" s="460"/>
      <c r="G93" s="460"/>
      <c r="H93" s="460"/>
      <c r="I93" s="460"/>
      <c r="J93" s="460"/>
      <c r="K93" s="14"/>
    </row>
    <row r="94" spans="1:15" x14ac:dyDescent="0.25">
      <c r="A94" s="4"/>
      <c r="B94" s="460"/>
      <c r="C94" s="460"/>
      <c r="D94" s="460"/>
      <c r="E94" s="460"/>
      <c r="F94" s="460"/>
      <c r="G94" s="460"/>
      <c r="H94" s="460"/>
      <c r="I94" s="460"/>
      <c r="J94" s="460"/>
      <c r="K94" s="14"/>
    </row>
    <row r="95" spans="1:15" x14ac:dyDescent="0.25">
      <c r="A95" s="4"/>
      <c r="B95" s="460"/>
      <c r="C95" s="460"/>
      <c r="D95" s="460"/>
      <c r="E95" s="460"/>
      <c r="F95" s="460"/>
      <c r="G95" s="460"/>
      <c r="H95" s="460"/>
      <c r="I95" s="460"/>
      <c r="J95" s="460"/>
      <c r="K95" s="14"/>
    </row>
    <row r="96" spans="1:15" x14ac:dyDescent="0.25">
      <c r="A96" s="4"/>
      <c r="B96" s="460"/>
      <c r="C96" s="460"/>
      <c r="D96" s="460"/>
      <c r="E96" s="460"/>
      <c r="F96" s="460"/>
      <c r="G96" s="460"/>
      <c r="H96" s="460"/>
      <c r="I96" s="460"/>
      <c r="J96" s="460"/>
      <c r="K96" s="14"/>
    </row>
    <row r="97" spans="1:11" x14ac:dyDescent="0.25">
      <c r="A97" s="4"/>
      <c r="B97" s="339"/>
      <c r="C97" s="339"/>
      <c r="D97" s="339"/>
      <c r="E97" s="339"/>
      <c r="F97" s="339"/>
      <c r="G97" s="339"/>
      <c r="H97" s="339"/>
      <c r="I97" s="339"/>
      <c r="J97" s="339"/>
      <c r="K97" s="14"/>
    </row>
    <row r="98" spans="1:11" x14ac:dyDescent="0.25">
      <c r="A98" s="4"/>
      <c r="B98" s="460" t="s">
        <v>559</v>
      </c>
      <c r="C98" s="460"/>
      <c r="D98" s="460"/>
      <c r="E98" s="460"/>
      <c r="F98" s="460"/>
      <c r="G98" s="460"/>
      <c r="H98" s="460"/>
      <c r="I98" s="460"/>
      <c r="J98" s="460"/>
      <c r="K98" s="14"/>
    </row>
    <row r="99" spans="1:11" x14ac:dyDescent="0.25">
      <c r="A99" s="4"/>
      <c r="B99" s="460"/>
      <c r="C99" s="460"/>
      <c r="D99" s="460"/>
      <c r="E99" s="460"/>
      <c r="F99" s="460"/>
      <c r="G99" s="460"/>
      <c r="H99" s="460"/>
      <c r="I99" s="460"/>
      <c r="J99" s="460"/>
      <c r="K99" s="14"/>
    </row>
    <row r="100" spans="1:11" x14ac:dyDescent="0.25">
      <c r="A100" s="4"/>
      <c r="B100" s="460"/>
      <c r="C100" s="460"/>
      <c r="D100" s="460"/>
      <c r="E100" s="460"/>
      <c r="F100" s="460"/>
      <c r="G100" s="460"/>
      <c r="H100" s="460"/>
      <c r="I100" s="460"/>
      <c r="J100" s="460"/>
      <c r="K100" s="14"/>
    </row>
    <row r="101" spans="1:11" x14ac:dyDescent="0.25">
      <c r="A101" s="4"/>
      <c r="B101" s="460"/>
      <c r="C101" s="460"/>
      <c r="D101" s="460"/>
      <c r="E101" s="460"/>
      <c r="F101" s="460"/>
      <c r="G101" s="460"/>
      <c r="H101" s="460"/>
      <c r="I101" s="460"/>
      <c r="J101" s="460"/>
      <c r="K101" s="14"/>
    </row>
    <row r="102" spans="1:11" x14ac:dyDescent="0.25">
      <c r="A102" s="4"/>
      <c r="B102" s="460"/>
      <c r="C102" s="460"/>
      <c r="D102" s="460"/>
      <c r="E102" s="460"/>
      <c r="F102" s="460"/>
      <c r="G102" s="460"/>
      <c r="H102" s="460"/>
      <c r="I102" s="460"/>
      <c r="J102" s="460"/>
      <c r="K102" s="14"/>
    </row>
    <row r="103" spans="1:11" x14ac:dyDescent="0.25">
      <c r="A103" s="4"/>
      <c r="B103" s="176"/>
      <c r="C103" s="176"/>
      <c r="D103" s="176"/>
      <c r="E103" s="176"/>
      <c r="F103" s="176"/>
      <c r="G103" s="176"/>
      <c r="H103" s="176"/>
      <c r="I103" s="176"/>
      <c r="J103" s="176"/>
      <c r="K103" s="14"/>
    </row>
    <row r="104" spans="1:11" x14ac:dyDescent="0.25">
      <c r="A104" s="4"/>
      <c r="B104" s="515" t="s">
        <v>626</v>
      </c>
      <c r="C104" s="515"/>
      <c r="D104" s="515"/>
      <c r="E104" s="515"/>
      <c r="F104" s="515"/>
      <c r="G104" s="515"/>
      <c r="H104" s="515"/>
      <c r="I104" s="515"/>
      <c r="J104" s="515"/>
      <c r="K104" s="14"/>
    </row>
    <row r="105" spans="1:11" ht="37.5" customHeight="1" x14ac:dyDescent="0.25">
      <c r="A105" s="4"/>
      <c r="B105" s="515"/>
      <c r="C105" s="515"/>
      <c r="D105" s="515"/>
      <c r="E105" s="515"/>
      <c r="F105" s="515"/>
      <c r="G105" s="515"/>
      <c r="H105" s="515"/>
      <c r="I105" s="515"/>
      <c r="J105" s="515"/>
      <c r="K105" s="14"/>
    </row>
    <row r="106" spans="1:11" ht="14.25" customHeight="1" x14ac:dyDescent="0.25">
      <c r="A106" s="4"/>
      <c r="B106" s="43"/>
      <c r="C106" s="227"/>
      <c r="D106" s="13"/>
      <c r="E106" s="13"/>
      <c r="F106" s="13"/>
      <c r="G106" s="13"/>
      <c r="H106" s="13"/>
      <c r="I106" s="13"/>
      <c r="J106" s="13"/>
      <c r="K106" s="14"/>
    </row>
    <row r="107" spans="1:11" ht="14.25" customHeight="1" x14ac:dyDescent="0.25">
      <c r="A107" s="4"/>
      <c r="B107" s="43"/>
      <c r="D107" s="13"/>
      <c r="E107" s="13"/>
      <c r="F107" s="13"/>
      <c r="G107" s="13"/>
      <c r="H107" s="13"/>
      <c r="I107" s="13"/>
      <c r="J107" s="13"/>
      <c r="K107" s="14"/>
    </row>
    <row r="108" spans="1:11" ht="14.25" customHeight="1" x14ac:dyDescent="0.25">
      <c r="A108" s="4"/>
      <c r="B108" s="618" t="s">
        <v>627</v>
      </c>
      <c r="C108" s="618"/>
      <c r="D108" s="618"/>
      <c r="E108" s="618"/>
      <c r="F108" s="618"/>
      <c r="G108" s="618"/>
      <c r="H108" s="618"/>
      <c r="I108" s="618"/>
      <c r="J108" s="618"/>
      <c r="K108" s="14"/>
    </row>
    <row r="109" spans="1:11" ht="19.5" customHeight="1" x14ac:dyDescent="0.25">
      <c r="A109" s="4"/>
      <c r="B109" s="618"/>
      <c r="C109" s="618"/>
      <c r="D109" s="618"/>
      <c r="E109" s="618"/>
      <c r="F109" s="618"/>
      <c r="G109" s="618"/>
      <c r="H109" s="618"/>
      <c r="I109" s="618"/>
      <c r="J109" s="618"/>
      <c r="K109" s="14"/>
    </row>
    <row r="110" spans="1:11" x14ac:dyDescent="0.25">
      <c r="A110" s="4"/>
      <c r="B110" s="348"/>
      <c r="C110" s="348"/>
      <c r="D110" s="348"/>
      <c r="E110" s="348"/>
      <c r="F110" s="348"/>
      <c r="G110" s="348"/>
      <c r="H110" s="348"/>
      <c r="I110" s="348"/>
      <c r="J110" s="348"/>
      <c r="K110" s="14"/>
    </row>
    <row r="111" spans="1:11" ht="15" customHeight="1" x14ac:dyDescent="0.25">
      <c r="A111" s="4"/>
      <c r="B111" s="504" t="s">
        <v>517</v>
      </c>
      <c r="C111" s="504"/>
      <c r="D111" s="504"/>
      <c r="E111" s="504"/>
      <c r="F111" s="504"/>
      <c r="G111" s="504"/>
      <c r="H111" s="504"/>
      <c r="I111" s="504"/>
      <c r="J111" s="504"/>
      <c r="K111" s="14"/>
    </row>
    <row r="112" spans="1:11" ht="22.5" customHeight="1" x14ac:dyDescent="0.25">
      <c r="A112" s="4"/>
      <c r="B112" s="504"/>
      <c r="C112" s="504"/>
      <c r="D112" s="504"/>
      <c r="E112" s="504"/>
      <c r="F112" s="504"/>
      <c r="G112" s="504"/>
      <c r="H112" s="504"/>
      <c r="I112" s="504"/>
      <c r="J112" s="504"/>
      <c r="K112" s="14"/>
    </row>
    <row r="113" spans="1:11" x14ac:dyDescent="0.25">
      <c r="A113" s="4"/>
      <c r="B113" s="264" t="s">
        <v>316</v>
      </c>
      <c r="C113" s="227"/>
      <c r="D113" s="184"/>
      <c r="E113" s="265" t="s">
        <v>317</v>
      </c>
      <c r="F113" s="267"/>
      <c r="G113" s="184"/>
      <c r="H113" s="184"/>
      <c r="I113" s="184"/>
      <c r="J113" s="184"/>
      <c r="K113" s="14"/>
    </row>
    <row r="114" spans="1:11" x14ac:dyDescent="0.25">
      <c r="A114" s="4"/>
      <c r="B114" s="48"/>
      <c r="C114" s="48"/>
      <c r="D114" s="48"/>
      <c r="E114" s="48"/>
      <c r="F114" s="48"/>
      <c r="G114" s="48"/>
      <c r="H114" s="48"/>
      <c r="I114" s="48"/>
      <c r="J114" s="48"/>
      <c r="K114" s="14"/>
    </row>
    <row r="115" spans="1:11" x14ac:dyDescent="0.25">
      <c r="A115" s="4"/>
      <c r="B115" s="545" t="s">
        <v>525</v>
      </c>
      <c r="C115" s="545"/>
      <c r="D115" s="545"/>
      <c r="E115" s="545"/>
      <c r="F115" s="545"/>
      <c r="G115" s="545"/>
      <c r="H115" s="545"/>
      <c r="I115" s="545"/>
      <c r="J115" s="13"/>
      <c r="K115" s="14"/>
    </row>
    <row r="116" spans="1:11" x14ac:dyDescent="0.25">
      <c r="A116" s="4"/>
      <c r="B116" s="26"/>
      <c r="C116" s="49"/>
      <c r="D116" s="49"/>
      <c r="E116" s="49"/>
      <c r="F116" s="49"/>
      <c r="G116" s="49"/>
      <c r="H116" s="49"/>
      <c r="I116" s="49"/>
      <c r="J116" s="13"/>
      <c r="K116" s="14"/>
    </row>
    <row r="117" spans="1:11" x14ac:dyDescent="0.25">
      <c r="A117" s="4"/>
      <c r="B117" s="582" t="s">
        <v>578</v>
      </c>
      <c r="C117" s="582"/>
      <c r="D117" s="582"/>
      <c r="E117" s="582"/>
      <c r="F117" s="582"/>
      <c r="G117" s="582"/>
      <c r="H117" s="582"/>
      <c r="I117" s="582"/>
      <c r="J117" s="582"/>
      <c r="K117" s="14"/>
    </row>
    <row r="118" spans="1:11" ht="10.5" customHeight="1" x14ac:dyDescent="0.25">
      <c r="A118" s="4"/>
      <c r="B118" s="238"/>
      <c r="C118" s="238"/>
      <c r="D118" s="238"/>
      <c r="E118" s="238"/>
      <c r="F118" s="238"/>
      <c r="G118" s="238"/>
      <c r="H118" s="238"/>
      <c r="I118" s="238"/>
      <c r="J118" s="13"/>
      <c r="K118" s="14"/>
    </row>
    <row r="119" spans="1:11" x14ac:dyDescent="0.25">
      <c r="A119" s="4"/>
      <c r="B119" s="353" t="s">
        <v>518</v>
      </c>
      <c r="C119" s="227"/>
      <c r="D119" s="5"/>
      <c r="E119" s="350" t="s">
        <v>526</v>
      </c>
      <c r="F119" s="227"/>
      <c r="G119" s="5"/>
      <c r="H119" s="5"/>
      <c r="I119" s="13"/>
      <c r="J119" s="13"/>
      <c r="K119" s="14"/>
    </row>
    <row r="120" spans="1:11" s="12" customFormat="1" ht="20.25" customHeight="1" x14ac:dyDescent="0.25">
      <c r="A120" s="72"/>
      <c r="B120" s="616" t="s">
        <v>285</v>
      </c>
      <c r="C120" s="616"/>
      <c r="D120" s="616"/>
      <c r="E120" s="616"/>
      <c r="F120" s="616"/>
      <c r="G120" s="616"/>
      <c r="H120" s="616"/>
      <c r="I120" s="616"/>
      <c r="J120" s="617"/>
      <c r="K120" s="71"/>
    </row>
    <row r="121" spans="1:11" x14ac:dyDescent="0.25">
      <c r="A121" s="4"/>
      <c r="B121" s="509" t="s">
        <v>519</v>
      </c>
      <c r="C121" s="510"/>
      <c r="D121" s="510"/>
      <c r="E121" s="510"/>
      <c r="F121" s="510"/>
      <c r="G121" s="510"/>
      <c r="H121" s="510"/>
      <c r="I121" s="510"/>
      <c r="J121" s="511"/>
      <c r="K121" s="14"/>
    </row>
    <row r="122" spans="1:11" ht="30" x14ac:dyDescent="0.25">
      <c r="A122" s="4"/>
      <c r="B122" s="513" t="s">
        <v>521</v>
      </c>
      <c r="C122" s="513"/>
      <c r="D122" s="513"/>
      <c r="E122" s="513" t="s">
        <v>76</v>
      </c>
      <c r="F122" s="513"/>
      <c r="G122" s="583" t="s">
        <v>523</v>
      </c>
      <c r="H122" s="584"/>
      <c r="I122" s="585"/>
      <c r="J122" s="183" t="s">
        <v>48</v>
      </c>
      <c r="K122" s="14"/>
    </row>
    <row r="123" spans="1:11" x14ac:dyDescent="0.25">
      <c r="A123" s="4"/>
      <c r="B123" s="453"/>
      <c r="C123" s="453"/>
      <c r="D123" s="453"/>
      <c r="E123" s="556"/>
      <c r="F123" s="556"/>
      <c r="G123" s="542"/>
      <c r="H123" s="543"/>
      <c r="I123" s="544"/>
      <c r="J123" s="50">
        <f>ROUND(E123*G123,2)</f>
        <v>0</v>
      </c>
      <c r="K123" s="14"/>
    </row>
    <row r="124" spans="1:11" x14ac:dyDescent="0.25">
      <c r="A124" s="4"/>
      <c r="B124" s="453"/>
      <c r="C124" s="453"/>
      <c r="D124" s="453"/>
      <c r="E124" s="586"/>
      <c r="F124" s="586"/>
      <c r="G124" s="542"/>
      <c r="H124" s="543"/>
      <c r="I124" s="544"/>
      <c r="J124" s="351">
        <f t="shared" ref="J124:J127" si="0">ROUND(E124*G124,2)</f>
        <v>0</v>
      </c>
      <c r="K124" s="14"/>
    </row>
    <row r="125" spans="1:11" x14ac:dyDescent="0.25">
      <c r="A125" s="4"/>
      <c r="B125" s="453"/>
      <c r="C125" s="453"/>
      <c r="D125" s="453"/>
      <c r="E125" s="586"/>
      <c r="F125" s="586"/>
      <c r="G125" s="542"/>
      <c r="H125" s="543"/>
      <c r="I125" s="544"/>
      <c r="J125" s="351">
        <f t="shared" si="0"/>
        <v>0</v>
      </c>
      <c r="K125" s="14"/>
    </row>
    <row r="126" spans="1:11" x14ac:dyDescent="0.25">
      <c r="A126" s="4"/>
      <c r="B126" s="424"/>
      <c r="C126" s="425"/>
      <c r="D126" s="426"/>
      <c r="E126" s="586"/>
      <c r="F126" s="586"/>
      <c r="G126" s="542"/>
      <c r="H126" s="543"/>
      <c r="I126" s="544"/>
      <c r="J126" s="351">
        <f t="shared" si="0"/>
        <v>0</v>
      </c>
      <c r="K126" s="14"/>
    </row>
    <row r="127" spans="1:11" x14ac:dyDescent="0.25">
      <c r="A127" s="4"/>
      <c r="B127" s="453"/>
      <c r="C127" s="453"/>
      <c r="D127" s="453"/>
      <c r="E127" s="586"/>
      <c r="F127" s="586"/>
      <c r="G127" s="542"/>
      <c r="H127" s="543"/>
      <c r="I127" s="544"/>
      <c r="J127" s="351">
        <f t="shared" si="0"/>
        <v>0</v>
      </c>
      <c r="K127" s="14"/>
    </row>
    <row r="128" spans="1:11" x14ac:dyDescent="0.25">
      <c r="A128" s="4"/>
      <c r="B128" s="13"/>
      <c r="C128" s="13"/>
      <c r="D128" s="13"/>
      <c r="E128" s="13"/>
      <c r="F128" s="13"/>
      <c r="G128" s="13"/>
      <c r="H128" s="13"/>
      <c r="I128" s="13"/>
      <c r="J128" s="13"/>
      <c r="K128" s="14"/>
    </row>
    <row r="129" spans="1:11" x14ac:dyDescent="0.25">
      <c r="A129" s="4"/>
      <c r="B129" s="513" t="s">
        <v>520</v>
      </c>
      <c r="C129" s="513"/>
      <c r="D129" s="513"/>
      <c r="E129" s="513"/>
      <c r="F129" s="513"/>
      <c r="G129" s="513"/>
      <c r="H129" s="513"/>
      <c r="I129" s="513"/>
      <c r="J129" s="513"/>
      <c r="K129" s="14"/>
    </row>
    <row r="130" spans="1:11" ht="32.25" customHeight="1" x14ac:dyDescent="0.25">
      <c r="A130" s="4"/>
      <c r="B130" s="513" t="s">
        <v>522</v>
      </c>
      <c r="C130" s="513"/>
      <c r="D130" s="513"/>
      <c r="E130" s="587" t="s">
        <v>76</v>
      </c>
      <c r="F130" s="587"/>
      <c r="G130" s="587" t="s">
        <v>524</v>
      </c>
      <c r="H130" s="587"/>
      <c r="I130" s="587"/>
      <c r="J130" s="183" t="s">
        <v>48</v>
      </c>
      <c r="K130" s="14"/>
    </row>
    <row r="131" spans="1:11" x14ac:dyDescent="0.25">
      <c r="A131" s="4"/>
      <c r="B131" s="453"/>
      <c r="C131" s="453"/>
      <c r="D131" s="453"/>
      <c r="E131" s="556"/>
      <c r="F131" s="556"/>
      <c r="G131" s="557"/>
      <c r="H131" s="557"/>
      <c r="I131" s="557"/>
      <c r="J131" s="50">
        <f>E131*G131</f>
        <v>0</v>
      </c>
      <c r="K131" s="14"/>
    </row>
    <row r="132" spans="1:11" x14ac:dyDescent="0.25">
      <c r="A132" s="4"/>
      <c r="B132" s="453"/>
      <c r="C132" s="453"/>
      <c r="D132" s="453"/>
      <c r="E132" s="586"/>
      <c r="F132" s="586"/>
      <c r="G132" s="557"/>
      <c r="H132" s="557"/>
      <c r="I132" s="557"/>
      <c r="J132" s="244">
        <f>E132*G132</f>
        <v>0</v>
      </c>
      <c r="K132" s="14"/>
    </row>
    <row r="133" spans="1:11" x14ac:dyDescent="0.25">
      <c r="A133" s="4"/>
      <c r="B133" s="453"/>
      <c r="C133" s="453"/>
      <c r="D133" s="453"/>
      <c r="E133" s="586"/>
      <c r="F133" s="586"/>
      <c r="G133" s="557"/>
      <c r="H133" s="557"/>
      <c r="I133" s="557"/>
      <c r="J133" s="244">
        <f>E133*G133</f>
        <v>0</v>
      </c>
      <c r="K133" s="14"/>
    </row>
    <row r="134" spans="1:11" x14ac:dyDescent="0.25">
      <c r="A134" s="4"/>
      <c r="B134" s="453"/>
      <c r="C134" s="453"/>
      <c r="D134" s="453"/>
      <c r="E134" s="586"/>
      <c r="F134" s="586"/>
      <c r="G134" s="557"/>
      <c r="H134" s="557"/>
      <c r="I134" s="557"/>
      <c r="J134" s="244">
        <f>E134*G134</f>
        <v>0</v>
      </c>
      <c r="K134" s="14"/>
    </row>
    <row r="135" spans="1:11" x14ac:dyDescent="0.25">
      <c r="A135" s="4"/>
      <c r="B135" s="453"/>
      <c r="C135" s="453"/>
      <c r="D135" s="453"/>
      <c r="E135" s="586"/>
      <c r="F135" s="586"/>
      <c r="G135" s="557"/>
      <c r="H135" s="557"/>
      <c r="I135" s="557"/>
      <c r="J135" s="244">
        <f>E135*G135</f>
        <v>0</v>
      </c>
      <c r="K135" s="14"/>
    </row>
    <row r="136" spans="1:11" x14ac:dyDescent="0.25">
      <c r="A136" s="4"/>
      <c r="B136" s="16"/>
      <c r="C136" s="16"/>
      <c r="D136" s="16"/>
      <c r="E136" s="51"/>
      <c r="F136" s="51"/>
      <c r="G136" s="16"/>
      <c r="H136" s="16"/>
      <c r="I136" s="52"/>
      <c r="J136" s="53"/>
      <c r="K136" s="14"/>
    </row>
    <row r="137" spans="1:11" x14ac:dyDescent="0.25">
      <c r="A137" s="4"/>
      <c r="B137" s="28"/>
      <c r="C137" s="28"/>
      <c r="D137" s="28"/>
      <c r="E137" s="169"/>
      <c r="F137" s="28"/>
      <c r="G137" s="28"/>
      <c r="H137" s="28"/>
      <c r="I137" s="54" t="s">
        <v>49</v>
      </c>
      <c r="J137" s="55">
        <f>SUM(J131:J135,J123:J127)</f>
        <v>0</v>
      </c>
      <c r="K137" s="14"/>
    </row>
    <row r="138" spans="1:11" x14ac:dyDescent="0.25">
      <c r="A138" s="4"/>
      <c r="B138" s="28"/>
      <c r="C138" s="28"/>
      <c r="D138" s="28"/>
      <c r="E138" s="349"/>
      <c r="F138" s="28"/>
      <c r="G138" s="28"/>
      <c r="H138" s="28"/>
      <c r="I138" s="56"/>
      <c r="J138" s="352"/>
      <c r="K138" s="14"/>
    </row>
    <row r="139" spans="1:11" ht="15" customHeight="1" x14ac:dyDescent="0.25">
      <c r="A139" s="4"/>
      <c r="B139" s="546" t="s">
        <v>579</v>
      </c>
      <c r="C139" s="546"/>
      <c r="D139" s="546"/>
      <c r="E139" s="546"/>
      <c r="F139" s="546"/>
      <c r="G139" s="546"/>
      <c r="H139" s="546"/>
      <c r="I139" s="546"/>
      <c r="J139" s="546"/>
      <c r="K139" s="14"/>
    </row>
    <row r="140" spans="1:11" ht="15" customHeight="1" x14ac:dyDescent="0.25">
      <c r="A140" s="4"/>
      <c r="B140" s="546"/>
      <c r="C140" s="546"/>
      <c r="D140" s="546"/>
      <c r="E140" s="546"/>
      <c r="F140" s="546"/>
      <c r="G140" s="546"/>
      <c r="H140" s="546"/>
      <c r="I140" s="546"/>
      <c r="J140" s="546"/>
      <c r="K140" s="14"/>
    </row>
    <row r="141" spans="1:11" ht="15" customHeight="1" x14ac:dyDescent="0.25">
      <c r="A141" s="4"/>
      <c r="B141" s="547"/>
      <c r="C141" s="547"/>
      <c r="D141" s="547"/>
      <c r="E141" s="547"/>
      <c r="F141" s="547"/>
      <c r="G141" s="547"/>
      <c r="H141" s="547"/>
      <c r="I141" s="547"/>
      <c r="J141" s="547"/>
      <c r="K141" s="14"/>
    </row>
    <row r="142" spans="1:11" x14ac:dyDescent="0.25">
      <c r="A142" s="4"/>
      <c r="B142" s="428"/>
      <c r="C142" s="429"/>
      <c r="D142" s="429"/>
      <c r="E142" s="429"/>
      <c r="F142" s="429"/>
      <c r="G142" s="429"/>
      <c r="H142" s="429"/>
      <c r="I142" s="429"/>
      <c r="J142" s="430"/>
      <c r="K142" s="14"/>
    </row>
    <row r="143" spans="1:11" x14ac:dyDescent="0.25">
      <c r="A143" s="4"/>
      <c r="B143" s="431"/>
      <c r="C143" s="432"/>
      <c r="D143" s="432"/>
      <c r="E143" s="432"/>
      <c r="F143" s="432"/>
      <c r="G143" s="432"/>
      <c r="H143" s="432"/>
      <c r="I143" s="432"/>
      <c r="J143" s="433"/>
      <c r="K143" s="14"/>
    </row>
    <row r="144" spans="1:11" x14ac:dyDescent="0.25">
      <c r="A144" s="4"/>
      <c r="B144" s="431"/>
      <c r="C144" s="432"/>
      <c r="D144" s="432"/>
      <c r="E144" s="432"/>
      <c r="F144" s="432"/>
      <c r="G144" s="432"/>
      <c r="H144" s="432"/>
      <c r="I144" s="432"/>
      <c r="J144" s="433"/>
      <c r="K144" s="14"/>
    </row>
    <row r="145" spans="1:11" x14ac:dyDescent="0.25">
      <c r="A145" s="4"/>
      <c r="B145" s="431"/>
      <c r="C145" s="432"/>
      <c r="D145" s="432"/>
      <c r="E145" s="432"/>
      <c r="F145" s="432"/>
      <c r="G145" s="432"/>
      <c r="H145" s="432"/>
      <c r="I145" s="432"/>
      <c r="J145" s="433"/>
      <c r="K145" s="14"/>
    </row>
    <row r="146" spans="1:11" x14ac:dyDescent="0.25">
      <c r="A146" s="4"/>
      <c r="B146" s="434"/>
      <c r="C146" s="435"/>
      <c r="D146" s="435"/>
      <c r="E146" s="435"/>
      <c r="F146" s="435"/>
      <c r="G146" s="435"/>
      <c r="H146" s="435"/>
      <c r="I146" s="435"/>
      <c r="J146" s="436"/>
      <c r="K146" s="14"/>
    </row>
    <row r="147" spans="1:11" x14ac:dyDescent="0.25">
      <c r="A147" s="4"/>
      <c r="B147"/>
      <c r="C147"/>
      <c r="D147"/>
      <c r="E147"/>
      <c r="F147"/>
      <c r="G147"/>
      <c r="H147"/>
      <c r="I147"/>
      <c r="J147"/>
      <c r="K147" s="14"/>
    </row>
    <row r="148" spans="1:11" ht="12.6" customHeight="1" x14ac:dyDescent="0.25">
      <c r="A148" s="4"/>
      <c r="B148" s="550" t="s">
        <v>647</v>
      </c>
      <c r="C148" s="550"/>
      <c r="D148" s="550"/>
      <c r="E148" s="550"/>
      <c r="F148" s="550"/>
      <c r="G148" s="550"/>
      <c r="H148" s="550"/>
      <c r="I148" s="550"/>
      <c r="J148" s="550"/>
      <c r="K148" s="14"/>
    </row>
    <row r="149" spans="1:11" ht="15" customHeight="1" x14ac:dyDescent="0.25">
      <c r="A149" s="4"/>
      <c r="B149" s="550"/>
      <c r="C149" s="550"/>
      <c r="D149" s="550"/>
      <c r="E149" s="550"/>
      <c r="F149" s="550"/>
      <c r="G149" s="550"/>
      <c r="H149" s="550"/>
      <c r="I149" s="550"/>
      <c r="J149" s="550"/>
      <c r="K149" s="14"/>
    </row>
    <row r="150" spans="1:11" ht="18" customHeight="1" x14ac:dyDescent="0.25">
      <c r="A150" s="4"/>
      <c r="B150" s="460" t="s">
        <v>527</v>
      </c>
      <c r="C150" s="460"/>
      <c r="D150" s="460"/>
      <c r="E150" s="460"/>
      <c r="F150" s="460"/>
      <c r="G150" s="460"/>
      <c r="H150" s="460"/>
      <c r="I150" s="460"/>
      <c r="J150" s="460"/>
      <c r="K150" s="14"/>
    </row>
    <row r="151" spans="1:11" ht="18" customHeight="1" x14ac:dyDescent="0.25">
      <c r="A151" s="4"/>
      <c r="B151" s="460"/>
      <c r="C151" s="460"/>
      <c r="D151" s="460"/>
      <c r="E151" s="460"/>
      <c r="F151" s="460"/>
      <c r="G151" s="460"/>
      <c r="H151" s="460"/>
      <c r="I151" s="460"/>
      <c r="J151" s="460"/>
      <c r="K151" s="14"/>
    </row>
    <row r="152" spans="1:11" ht="12" customHeight="1" x14ac:dyDescent="0.25">
      <c r="A152" s="4"/>
      <c r="B152" s="551"/>
      <c r="C152" s="551"/>
      <c r="D152" s="551"/>
      <c r="E152" s="551"/>
      <c r="F152" s="551"/>
      <c r="G152" s="551"/>
      <c r="H152" s="551"/>
      <c r="I152" s="551"/>
      <c r="J152" s="551"/>
      <c r="K152" s="14"/>
    </row>
    <row r="153" spans="1:11" x14ac:dyDescent="0.25">
      <c r="A153" s="4"/>
      <c r="B153" s="428"/>
      <c r="C153" s="429"/>
      <c r="D153" s="429"/>
      <c r="E153" s="429"/>
      <c r="F153" s="429"/>
      <c r="G153" s="429"/>
      <c r="H153" s="429"/>
      <c r="I153" s="429"/>
      <c r="J153" s="430"/>
      <c r="K153" s="14"/>
    </row>
    <row r="154" spans="1:11" x14ac:dyDescent="0.25">
      <c r="A154" s="4"/>
      <c r="B154" s="431"/>
      <c r="C154" s="432"/>
      <c r="D154" s="432"/>
      <c r="E154" s="432"/>
      <c r="F154" s="432"/>
      <c r="G154" s="432"/>
      <c r="H154" s="432"/>
      <c r="I154" s="432"/>
      <c r="J154" s="433"/>
      <c r="K154" s="14"/>
    </row>
    <row r="155" spans="1:11" x14ac:dyDescent="0.25">
      <c r="A155" s="4"/>
      <c r="B155" s="431"/>
      <c r="C155" s="432"/>
      <c r="D155" s="432"/>
      <c r="E155" s="432"/>
      <c r="F155" s="432"/>
      <c r="G155" s="432"/>
      <c r="H155" s="432"/>
      <c r="I155" s="432"/>
      <c r="J155" s="433"/>
      <c r="K155" s="14"/>
    </row>
    <row r="156" spans="1:11" x14ac:dyDescent="0.25">
      <c r="A156" s="4"/>
      <c r="B156" s="434"/>
      <c r="C156" s="435"/>
      <c r="D156" s="435"/>
      <c r="E156" s="435"/>
      <c r="F156" s="435"/>
      <c r="G156" s="435"/>
      <c r="H156" s="435"/>
      <c r="I156" s="435"/>
      <c r="J156" s="436"/>
      <c r="K156" s="14"/>
    </row>
    <row r="157" spans="1:11" x14ac:dyDescent="0.25">
      <c r="A157" s="4"/>
      <c r="B157"/>
      <c r="C157"/>
      <c r="D157"/>
      <c r="E157"/>
      <c r="F157"/>
      <c r="G157"/>
      <c r="H157"/>
      <c r="I157"/>
      <c r="J157"/>
      <c r="K157" s="14"/>
    </row>
    <row r="158" spans="1:11" x14ac:dyDescent="0.25">
      <c r="A158" s="4"/>
      <c r="B158" s="505" t="s">
        <v>580</v>
      </c>
      <c r="C158" s="505"/>
      <c r="D158" s="505"/>
      <c r="E158" s="505"/>
      <c r="F158" s="505"/>
      <c r="G158" s="505"/>
      <c r="H158" s="505"/>
      <c r="I158" s="505"/>
      <c r="J158" s="505"/>
      <c r="K158" s="14"/>
    </row>
    <row r="159" spans="1:11" ht="18.75" customHeight="1" x14ac:dyDescent="0.25">
      <c r="A159" s="4"/>
      <c r="B159" s="505"/>
      <c r="C159" s="505"/>
      <c r="D159" s="505"/>
      <c r="E159" s="505"/>
      <c r="F159" s="505"/>
      <c r="G159" s="505"/>
      <c r="H159" s="505"/>
      <c r="I159" s="505"/>
      <c r="J159" s="505"/>
      <c r="K159" s="14"/>
    </row>
    <row r="160" spans="1:11" x14ac:dyDescent="0.25">
      <c r="A160" s="4"/>
      <c r="B160" s="603"/>
      <c r="C160" s="603"/>
      <c r="D160" s="603"/>
      <c r="E160" s="603"/>
      <c r="F160" s="603"/>
      <c r="G160" s="603"/>
      <c r="H160" s="603"/>
      <c r="I160" s="603"/>
      <c r="J160" s="603"/>
      <c r="K160" s="14"/>
    </row>
    <row r="161" spans="1:11" x14ac:dyDescent="0.25">
      <c r="A161" s="4"/>
      <c r="B161" s="603"/>
      <c r="C161" s="603"/>
      <c r="D161" s="603"/>
      <c r="E161" s="603"/>
      <c r="F161" s="603"/>
      <c r="G161" s="603"/>
      <c r="H161" s="603"/>
      <c r="I161" s="603"/>
      <c r="J161" s="603"/>
      <c r="K161" s="14"/>
    </row>
    <row r="162" spans="1:11" x14ac:dyDescent="0.25">
      <c r="A162" s="4"/>
      <c r="B162" s="603"/>
      <c r="C162" s="603"/>
      <c r="D162" s="603"/>
      <c r="E162" s="603"/>
      <c r="F162" s="603"/>
      <c r="G162" s="603"/>
      <c r="H162" s="603"/>
      <c r="I162" s="603"/>
      <c r="J162" s="603"/>
      <c r="K162" s="14"/>
    </row>
    <row r="163" spans="1:11" x14ac:dyDescent="0.25">
      <c r="A163" s="4"/>
      <c r="B163" s="603"/>
      <c r="C163" s="603"/>
      <c r="D163" s="603"/>
      <c r="E163" s="603"/>
      <c r="F163" s="603"/>
      <c r="G163" s="603"/>
      <c r="H163" s="603"/>
      <c r="I163" s="603"/>
      <c r="J163" s="603"/>
      <c r="K163" s="14"/>
    </row>
    <row r="164" spans="1:11" x14ac:dyDescent="0.25">
      <c r="A164" s="4"/>
      <c r="B164" s="13"/>
      <c r="C164" s="13"/>
      <c r="D164" s="13"/>
      <c r="E164" s="13"/>
      <c r="F164" s="13"/>
      <c r="G164" s="13"/>
      <c r="H164" s="13"/>
      <c r="I164" s="13"/>
      <c r="J164" s="13"/>
      <c r="K164" s="14"/>
    </row>
    <row r="165" spans="1:11" ht="15" customHeight="1" x14ac:dyDescent="0.25">
      <c r="A165" s="4"/>
      <c r="B165" s="422" t="s">
        <v>528</v>
      </c>
      <c r="C165" s="422"/>
      <c r="D165" s="422"/>
      <c r="E165" s="422"/>
      <c r="F165" s="422"/>
      <c r="G165" s="422"/>
      <c r="H165" s="422"/>
      <c r="I165" s="422"/>
      <c r="J165" s="422"/>
      <c r="K165" s="14"/>
    </row>
    <row r="166" spans="1:11" ht="15" customHeight="1" x14ac:dyDescent="0.25">
      <c r="A166" s="4"/>
      <c r="B166" s="422"/>
      <c r="C166" s="422"/>
      <c r="D166" s="422"/>
      <c r="E166" s="422"/>
      <c r="F166" s="422"/>
      <c r="G166" s="422"/>
      <c r="H166" s="422"/>
      <c r="I166" s="422"/>
      <c r="J166" s="422"/>
      <c r="K166" s="14"/>
    </row>
    <row r="167" spans="1:11" ht="15" customHeight="1" x14ac:dyDescent="0.25">
      <c r="A167" s="4"/>
      <c r="B167" s="422"/>
      <c r="C167" s="422"/>
      <c r="D167" s="422"/>
      <c r="E167" s="422"/>
      <c r="F167" s="422"/>
      <c r="G167" s="422"/>
      <c r="H167" s="422"/>
      <c r="I167" s="422"/>
      <c r="J167" s="422"/>
      <c r="K167" s="14"/>
    </row>
    <row r="168" spans="1:11" x14ac:dyDescent="0.25">
      <c r="A168" s="4"/>
      <c r="C168" s="56" t="s">
        <v>171</v>
      </c>
      <c r="D168" s="602"/>
      <c r="E168" s="426"/>
      <c r="F168" s="144"/>
      <c r="G168" s="13"/>
      <c r="H168" s="13"/>
      <c r="I168" s="13"/>
      <c r="J168" s="13"/>
      <c r="K168" s="14"/>
    </row>
    <row r="169" spans="1:11" x14ac:dyDescent="0.25">
      <c r="A169" s="4"/>
      <c r="B169" s="5"/>
      <c r="C169" s="40" t="s">
        <v>172</v>
      </c>
      <c r="D169" s="602"/>
      <c r="E169" s="426"/>
      <c r="F169" s="600" t="s">
        <v>286</v>
      </c>
      <c r="G169" s="601"/>
      <c r="H169" s="601"/>
      <c r="I169" s="13"/>
      <c r="J169" s="13"/>
      <c r="K169" s="14"/>
    </row>
    <row r="170" spans="1:11" ht="15.75" thickBot="1" x14ac:dyDescent="0.3">
      <c r="A170" s="4"/>
      <c r="B170" s="13"/>
      <c r="C170" s="13"/>
      <c r="D170" s="13"/>
      <c r="E170" s="13"/>
      <c r="F170" s="13"/>
      <c r="G170" s="13"/>
      <c r="H170" s="13"/>
      <c r="I170" s="13"/>
      <c r="J170" s="13"/>
      <c r="K170" s="14"/>
    </row>
    <row r="171" spans="1:11" ht="45" x14ac:dyDescent="0.25">
      <c r="A171" s="4"/>
      <c r="B171" s="578" t="s">
        <v>51</v>
      </c>
      <c r="C171" s="577"/>
      <c r="D171" s="590" t="s">
        <v>52</v>
      </c>
      <c r="E171" s="591"/>
      <c r="F171" s="577"/>
      <c r="G171" s="179" t="s">
        <v>529</v>
      </c>
      <c r="H171" s="576" t="s">
        <v>173</v>
      </c>
      <c r="I171" s="577"/>
      <c r="J171" s="57" t="s">
        <v>175</v>
      </c>
      <c r="K171" s="14"/>
    </row>
    <row r="172" spans="1:11" x14ac:dyDescent="0.25">
      <c r="A172" s="4"/>
      <c r="B172" s="558" t="s">
        <v>326</v>
      </c>
      <c r="C172" s="562"/>
      <c r="D172" s="561" t="s">
        <v>487</v>
      </c>
      <c r="E172" s="562"/>
      <c r="F172" s="559"/>
      <c r="G172" s="181">
        <v>0</v>
      </c>
      <c r="H172" s="560">
        <v>0</v>
      </c>
      <c r="I172" s="560"/>
      <c r="J172" s="161">
        <v>0</v>
      </c>
      <c r="K172" s="14"/>
    </row>
    <row r="173" spans="1:11" x14ac:dyDescent="0.25">
      <c r="A173" s="4"/>
      <c r="B173" s="558">
        <v>303590</v>
      </c>
      <c r="C173" s="559"/>
      <c r="D173" s="561" t="s">
        <v>469</v>
      </c>
      <c r="E173" s="562"/>
      <c r="F173" s="559"/>
      <c r="G173" s="324">
        <v>0</v>
      </c>
      <c r="H173" s="588">
        <v>0</v>
      </c>
      <c r="I173" s="589"/>
      <c r="J173" s="162">
        <v>0</v>
      </c>
      <c r="K173" s="14"/>
    </row>
    <row r="174" spans="1:11" x14ac:dyDescent="0.25">
      <c r="A174" s="4"/>
      <c r="B174" s="558" t="s">
        <v>327</v>
      </c>
      <c r="C174" s="562"/>
      <c r="D174" s="561" t="s">
        <v>53</v>
      </c>
      <c r="E174" s="562"/>
      <c r="F174" s="559"/>
      <c r="G174" s="177">
        <v>0</v>
      </c>
      <c r="H174" s="574">
        <v>0</v>
      </c>
      <c r="I174" s="574"/>
      <c r="J174" s="162">
        <v>0</v>
      </c>
      <c r="K174" s="14"/>
    </row>
    <row r="175" spans="1:11" x14ac:dyDescent="0.25">
      <c r="A175" s="4"/>
      <c r="B175" s="558" t="s">
        <v>328</v>
      </c>
      <c r="C175" s="562"/>
      <c r="D175" s="561" t="s">
        <v>54</v>
      </c>
      <c r="E175" s="562"/>
      <c r="F175" s="559"/>
      <c r="G175" s="177">
        <v>0</v>
      </c>
      <c r="H175" s="574">
        <v>0</v>
      </c>
      <c r="I175" s="574"/>
      <c r="J175" s="162">
        <v>0</v>
      </c>
      <c r="K175" s="14"/>
    </row>
    <row r="176" spans="1:11" x14ac:dyDescent="0.25">
      <c r="A176" s="4"/>
      <c r="B176" s="558" t="s">
        <v>329</v>
      </c>
      <c r="C176" s="562"/>
      <c r="D176" s="561" t="s">
        <v>488</v>
      </c>
      <c r="E176" s="562"/>
      <c r="F176" s="559"/>
      <c r="G176" s="177">
        <v>0</v>
      </c>
      <c r="H176" s="574">
        <v>0</v>
      </c>
      <c r="I176" s="574"/>
      <c r="J176" s="162">
        <v>0</v>
      </c>
      <c r="K176" s="14"/>
    </row>
    <row r="177" spans="1:11" x14ac:dyDescent="0.25">
      <c r="A177" s="4"/>
      <c r="B177" s="558" t="s">
        <v>330</v>
      </c>
      <c r="C177" s="562"/>
      <c r="D177" s="561" t="s">
        <v>489</v>
      </c>
      <c r="E177" s="562"/>
      <c r="F177" s="559"/>
      <c r="G177" s="177">
        <v>0</v>
      </c>
      <c r="H177" s="574">
        <v>0</v>
      </c>
      <c r="I177" s="574"/>
      <c r="J177" s="162">
        <v>0</v>
      </c>
      <c r="K177" s="14"/>
    </row>
    <row r="178" spans="1:11" x14ac:dyDescent="0.25">
      <c r="A178" s="4"/>
      <c r="B178" s="558" t="s">
        <v>331</v>
      </c>
      <c r="C178" s="562"/>
      <c r="D178" s="561" t="s">
        <v>55</v>
      </c>
      <c r="E178" s="562"/>
      <c r="F178" s="559"/>
      <c r="G178" s="177">
        <v>0</v>
      </c>
      <c r="H178" s="574">
        <v>0</v>
      </c>
      <c r="I178" s="574"/>
      <c r="J178" s="162">
        <v>0</v>
      </c>
      <c r="K178" s="14"/>
    </row>
    <row r="179" spans="1:11" x14ac:dyDescent="0.25">
      <c r="A179" s="4"/>
      <c r="B179" s="558" t="s">
        <v>332</v>
      </c>
      <c r="C179" s="562"/>
      <c r="D179" s="561" t="s">
        <v>490</v>
      </c>
      <c r="E179" s="562"/>
      <c r="F179" s="559"/>
      <c r="G179" s="177">
        <v>0</v>
      </c>
      <c r="H179" s="574">
        <v>0</v>
      </c>
      <c r="I179" s="574"/>
      <c r="J179" s="162">
        <v>0</v>
      </c>
      <c r="K179" s="14"/>
    </row>
    <row r="180" spans="1:11" x14ac:dyDescent="0.25">
      <c r="A180" s="4"/>
      <c r="B180" s="558" t="s">
        <v>333</v>
      </c>
      <c r="C180" s="562"/>
      <c r="D180" s="561" t="s">
        <v>491</v>
      </c>
      <c r="E180" s="562"/>
      <c r="F180" s="559"/>
      <c r="G180" s="177">
        <v>0</v>
      </c>
      <c r="H180" s="574">
        <v>0</v>
      </c>
      <c r="I180" s="574"/>
      <c r="J180" s="162">
        <v>0</v>
      </c>
      <c r="K180" s="14"/>
    </row>
    <row r="181" spans="1:11" x14ac:dyDescent="0.25">
      <c r="A181" s="4"/>
      <c r="B181" s="558" t="s">
        <v>334</v>
      </c>
      <c r="C181" s="562"/>
      <c r="D181" s="561" t="s">
        <v>56</v>
      </c>
      <c r="E181" s="562"/>
      <c r="F181" s="559"/>
      <c r="G181" s="177">
        <v>0</v>
      </c>
      <c r="H181" s="574">
        <v>0</v>
      </c>
      <c r="I181" s="574"/>
      <c r="J181" s="162">
        <v>0</v>
      </c>
      <c r="K181" s="14"/>
    </row>
    <row r="182" spans="1:11" x14ac:dyDescent="0.25">
      <c r="A182" s="4"/>
      <c r="B182" s="558" t="s">
        <v>335</v>
      </c>
      <c r="C182" s="562"/>
      <c r="D182" s="561" t="s">
        <v>57</v>
      </c>
      <c r="E182" s="562"/>
      <c r="F182" s="559"/>
      <c r="G182" s="177">
        <v>0</v>
      </c>
      <c r="H182" s="574">
        <v>0</v>
      </c>
      <c r="I182" s="574"/>
      <c r="J182" s="162">
        <v>0</v>
      </c>
      <c r="K182" s="14"/>
    </row>
    <row r="183" spans="1:11" x14ac:dyDescent="0.25">
      <c r="A183" s="4"/>
      <c r="B183" s="558" t="s">
        <v>336</v>
      </c>
      <c r="C183" s="562"/>
      <c r="D183" s="561" t="s">
        <v>492</v>
      </c>
      <c r="E183" s="562"/>
      <c r="F183" s="559"/>
      <c r="G183" s="177">
        <v>0</v>
      </c>
      <c r="H183" s="574">
        <v>0</v>
      </c>
      <c r="I183" s="574"/>
      <c r="J183" s="162">
        <v>0</v>
      </c>
      <c r="K183" s="14"/>
    </row>
    <row r="184" spans="1:11" x14ac:dyDescent="0.25">
      <c r="A184" s="4"/>
      <c r="B184" s="558" t="s">
        <v>337</v>
      </c>
      <c r="C184" s="562"/>
      <c r="D184" s="561" t="s">
        <v>493</v>
      </c>
      <c r="E184" s="562"/>
      <c r="F184" s="559"/>
      <c r="G184" s="177">
        <v>0</v>
      </c>
      <c r="H184" s="574">
        <v>0</v>
      </c>
      <c r="I184" s="574"/>
      <c r="J184" s="162">
        <v>0</v>
      </c>
      <c r="K184" s="14"/>
    </row>
    <row r="185" spans="1:11" x14ac:dyDescent="0.25">
      <c r="A185" s="4"/>
      <c r="B185" s="558" t="s">
        <v>338</v>
      </c>
      <c r="C185" s="562"/>
      <c r="D185" s="561" t="s">
        <v>494</v>
      </c>
      <c r="E185" s="562"/>
      <c r="F185" s="559"/>
      <c r="G185" s="177">
        <v>0</v>
      </c>
      <c r="H185" s="574">
        <v>0</v>
      </c>
      <c r="I185" s="574"/>
      <c r="J185" s="162">
        <v>0</v>
      </c>
      <c r="K185" s="14"/>
    </row>
    <row r="186" spans="1:11" x14ac:dyDescent="0.25">
      <c r="A186" s="4"/>
      <c r="B186" s="558" t="s">
        <v>339</v>
      </c>
      <c r="C186" s="562"/>
      <c r="D186" s="561" t="s">
        <v>58</v>
      </c>
      <c r="E186" s="562"/>
      <c r="F186" s="559"/>
      <c r="G186" s="177">
        <v>0</v>
      </c>
      <c r="H186" s="574">
        <v>0</v>
      </c>
      <c r="I186" s="574"/>
      <c r="J186" s="162">
        <v>0</v>
      </c>
      <c r="K186" s="14"/>
    </row>
    <row r="187" spans="1:11" x14ac:dyDescent="0.25">
      <c r="A187" s="4"/>
      <c r="B187" s="558" t="s">
        <v>340</v>
      </c>
      <c r="C187" s="562"/>
      <c r="D187" s="561" t="s">
        <v>59</v>
      </c>
      <c r="E187" s="562"/>
      <c r="F187" s="559"/>
      <c r="G187" s="177">
        <v>0</v>
      </c>
      <c r="H187" s="574">
        <v>0</v>
      </c>
      <c r="I187" s="574"/>
      <c r="J187" s="162">
        <v>0</v>
      </c>
      <c r="K187" s="14"/>
    </row>
    <row r="188" spans="1:11" x14ac:dyDescent="0.25">
      <c r="A188" s="4"/>
      <c r="B188" s="558" t="s">
        <v>341</v>
      </c>
      <c r="C188" s="562"/>
      <c r="D188" s="561" t="s">
        <v>184</v>
      </c>
      <c r="E188" s="562"/>
      <c r="F188" s="559"/>
      <c r="G188" s="177">
        <v>0</v>
      </c>
      <c r="H188" s="574">
        <v>0</v>
      </c>
      <c r="I188" s="574"/>
      <c r="J188" s="162">
        <v>0</v>
      </c>
      <c r="K188" s="14"/>
    </row>
    <row r="189" spans="1:11" x14ac:dyDescent="0.25">
      <c r="A189" s="4"/>
      <c r="B189" s="558" t="s">
        <v>342</v>
      </c>
      <c r="C189" s="562"/>
      <c r="D189" s="561" t="s">
        <v>495</v>
      </c>
      <c r="E189" s="562"/>
      <c r="F189" s="559"/>
      <c r="G189" s="177">
        <v>0</v>
      </c>
      <c r="H189" s="574">
        <v>0</v>
      </c>
      <c r="I189" s="574"/>
      <c r="J189" s="162">
        <v>0</v>
      </c>
      <c r="K189" s="14"/>
    </row>
    <row r="190" spans="1:11" x14ac:dyDescent="0.25">
      <c r="A190" s="4"/>
      <c r="B190" s="558" t="s">
        <v>485</v>
      </c>
      <c r="C190" s="559"/>
      <c r="D190" s="561" t="s">
        <v>486</v>
      </c>
      <c r="E190" s="562"/>
      <c r="F190" s="559"/>
      <c r="G190" s="338">
        <v>0</v>
      </c>
      <c r="H190" s="588">
        <v>0</v>
      </c>
      <c r="I190" s="589"/>
      <c r="J190" s="162">
        <v>0</v>
      </c>
      <c r="K190" s="14"/>
    </row>
    <row r="191" spans="1:11" x14ac:dyDescent="0.25">
      <c r="A191" s="4"/>
      <c r="B191" s="558" t="s">
        <v>343</v>
      </c>
      <c r="C191" s="559"/>
      <c r="D191" s="561" t="s">
        <v>496</v>
      </c>
      <c r="E191" s="562"/>
      <c r="F191" s="559"/>
      <c r="G191" s="177">
        <v>0</v>
      </c>
      <c r="H191" s="588">
        <v>0</v>
      </c>
      <c r="I191" s="589"/>
      <c r="J191" s="162">
        <v>0</v>
      </c>
      <c r="K191" s="14"/>
    </row>
    <row r="192" spans="1:11" x14ac:dyDescent="0.25">
      <c r="A192" s="4"/>
      <c r="B192" s="558">
        <v>307910</v>
      </c>
      <c r="C192" s="559"/>
      <c r="D192" s="561" t="s">
        <v>146</v>
      </c>
      <c r="E192" s="562"/>
      <c r="F192" s="559"/>
      <c r="G192" s="177">
        <v>0</v>
      </c>
      <c r="H192" s="574">
        <v>0</v>
      </c>
      <c r="I192" s="574"/>
      <c r="J192" s="162">
        <v>0</v>
      </c>
      <c r="K192" s="14"/>
    </row>
    <row r="193" spans="1:11" x14ac:dyDescent="0.25">
      <c r="A193" s="4"/>
      <c r="B193" s="563" t="s">
        <v>344</v>
      </c>
      <c r="C193" s="564"/>
      <c r="D193" s="579" t="s">
        <v>497</v>
      </c>
      <c r="E193" s="580"/>
      <c r="F193" s="581"/>
      <c r="G193" s="177">
        <v>0</v>
      </c>
      <c r="H193" s="574">
        <v>0</v>
      </c>
      <c r="I193" s="574"/>
      <c r="J193" s="162">
        <v>0</v>
      </c>
      <c r="K193" s="14"/>
    </row>
    <row r="194" spans="1:11" x14ac:dyDescent="0.25">
      <c r="A194" s="4"/>
      <c r="B194" s="558" t="s">
        <v>345</v>
      </c>
      <c r="C194" s="559"/>
      <c r="D194" s="579" t="s">
        <v>323</v>
      </c>
      <c r="E194" s="580"/>
      <c r="F194" s="581"/>
      <c r="G194" s="263">
        <v>0</v>
      </c>
      <c r="H194" s="574">
        <v>0</v>
      </c>
      <c r="I194" s="574"/>
      <c r="J194" s="266">
        <v>0</v>
      </c>
      <c r="K194" s="14"/>
    </row>
    <row r="195" spans="1:11" ht="31.5" customHeight="1" x14ac:dyDescent="0.25">
      <c r="A195" s="4"/>
      <c r="B195" s="565" t="s">
        <v>162</v>
      </c>
      <c r="C195" s="566"/>
      <c r="D195" s="567" t="s">
        <v>163</v>
      </c>
      <c r="E195" s="568"/>
      <c r="F195" s="569"/>
      <c r="G195" s="597" t="s">
        <v>164</v>
      </c>
      <c r="H195" s="598"/>
      <c r="I195" s="598"/>
      <c r="J195" s="599"/>
      <c r="K195" s="14"/>
    </row>
    <row r="196" spans="1:11" x14ac:dyDescent="0.25">
      <c r="A196" s="4"/>
      <c r="B196" s="570"/>
      <c r="C196" s="571"/>
      <c r="D196" s="572"/>
      <c r="E196" s="573"/>
      <c r="F196" s="571"/>
      <c r="G196" s="338">
        <v>0</v>
      </c>
      <c r="H196" s="574">
        <v>0</v>
      </c>
      <c r="I196" s="574"/>
      <c r="J196" s="162">
        <v>0</v>
      </c>
      <c r="K196" s="14"/>
    </row>
    <row r="197" spans="1:11" x14ac:dyDescent="0.25">
      <c r="A197" s="4"/>
      <c r="B197" s="570"/>
      <c r="C197" s="571"/>
      <c r="D197" s="572"/>
      <c r="E197" s="573"/>
      <c r="F197" s="571"/>
      <c r="G197" s="338">
        <v>0</v>
      </c>
      <c r="H197" s="574">
        <v>0</v>
      </c>
      <c r="I197" s="574"/>
      <c r="J197" s="338">
        <v>0</v>
      </c>
      <c r="K197" s="14"/>
    </row>
    <row r="198" spans="1:11" ht="15.75" thickBot="1" x14ac:dyDescent="0.3">
      <c r="A198" s="4"/>
      <c r="B198" s="60"/>
      <c r="C198" s="61"/>
      <c r="D198" s="61"/>
      <c r="E198" s="61"/>
      <c r="F198" s="62" t="s">
        <v>60</v>
      </c>
      <c r="G198" s="178">
        <f>SUM(G172:G197)</f>
        <v>0</v>
      </c>
      <c r="H198" s="592">
        <f>SUM(H172:I197)</f>
        <v>0</v>
      </c>
      <c r="I198" s="593"/>
      <c r="J198" s="63">
        <f>SUM(J172:J197)</f>
        <v>0</v>
      </c>
      <c r="K198" s="14"/>
    </row>
    <row r="199" spans="1:11" ht="15.75" thickBot="1" x14ac:dyDescent="0.3">
      <c r="A199" s="4"/>
      <c r="B199" s="13"/>
      <c r="C199" s="13"/>
      <c r="D199" s="13"/>
      <c r="E199" s="13"/>
      <c r="F199" s="13"/>
      <c r="G199" s="13"/>
      <c r="H199" s="13"/>
      <c r="I199" s="13"/>
      <c r="J199" s="13"/>
      <c r="K199" s="14"/>
    </row>
    <row r="200" spans="1:11" ht="45" x14ac:dyDescent="0.25">
      <c r="A200" s="4"/>
      <c r="B200" s="578" t="s">
        <v>61</v>
      </c>
      <c r="C200" s="577"/>
      <c r="D200" s="590" t="s">
        <v>62</v>
      </c>
      <c r="E200" s="591"/>
      <c r="F200" s="577"/>
      <c r="G200" s="179" t="s">
        <v>174</v>
      </c>
      <c r="H200" s="576" t="s">
        <v>173</v>
      </c>
      <c r="I200" s="577"/>
      <c r="J200" s="57" t="s">
        <v>175</v>
      </c>
      <c r="K200" s="14"/>
    </row>
    <row r="201" spans="1:11" x14ac:dyDescent="0.25">
      <c r="A201" s="4"/>
      <c r="B201" s="558" t="s">
        <v>346</v>
      </c>
      <c r="C201" s="559"/>
      <c r="D201" s="561" t="s">
        <v>498</v>
      </c>
      <c r="E201" s="562"/>
      <c r="F201" s="559"/>
      <c r="G201" s="181">
        <v>0</v>
      </c>
      <c r="H201" s="560">
        <v>0</v>
      </c>
      <c r="I201" s="560"/>
      <c r="J201" s="58">
        <v>0</v>
      </c>
      <c r="K201" s="14"/>
    </row>
    <row r="202" spans="1:11" x14ac:dyDescent="0.25">
      <c r="A202" s="4"/>
      <c r="B202" s="558" t="s">
        <v>347</v>
      </c>
      <c r="C202" s="559"/>
      <c r="D202" s="575" t="s">
        <v>200</v>
      </c>
      <c r="E202" s="575"/>
      <c r="F202" s="575"/>
      <c r="G202" s="177">
        <v>0</v>
      </c>
      <c r="H202" s="574">
        <v>0</v>
      </c>
      <c r="I202" s="574"/>
      <c r="J202" s="59">
        <v>0</v>
      </c>
      <c r="K202" s="14"/>
    </row>
    <row r="203" spans="1:11" x14ac:dyDescent="0.25">
      <c r="A203" s="4"/>
      <c r="B203" s="558" t="s">
        <v>348</v>
      </c>
      <c r="C203" s="559"/>
      <c r="D203" s="561" t="s">
        <v>318</v>
      </c>
      <c r="E203" s="562"/>
      <c r="F203" s="559"/>
      <c r="G203" s="177">
        <v>0</v>
      </c>
      <c r="H203" s="574">
        <v>0</v>
      </c>
      <c r="I203" s="574"/>
      <c r="J203" s="59">
        <v>0</v>
      </c>
      <c r="K203" s="14"/>
    </row>
    <row r="204" spans="1:11" x14ac:dyDescent="0.25">
      <c r="A204" s="4"/>
      <c r="B204" s="558" t="s">
        <v>349</v>
      </c>
      <c r="C204" s="559"/>
      <c r="D204" s="561" t="s">
        <v>178</v>
      </c>
      <c r="E204" s="562"/>
      <c r="F204" s="559"/>
      <c r="G204" s="177">
        <v>0</v>
      </c>
      <c r="H204" s="588">
        <v>0</v>
      </c>
      <c r="I204" s="589"/>
      <c r="J204" s="59">
        <v>0</v>
      </c>
      <c r="K204" s="14"/>
    </row>
    <row r="205" spans="1:11" x14ac:dyDescent="0.25">
      <c r="A205" s="4"/>
      <c r="B205" s="558" t="s">
        <v>350</v>
      </c>
      <c r="C205" s="559"/>
      <c r="D205" s="561" t="s">
        <v>499</v>
      </c>
      <c r="E205" s="562"/>
      <c r="F205" s="559"/>
      <c r="G205" s="177">
        <v>0</v>
      </c>
      <c r="H205" s="588">
        <v>0</v>
      </c>
      <c r="I205" s="589"/>
      <c r="J205" s="59">
        <v>0</v>
      </c>
      <c r="K205" s="14"/>
    </row>
    <row r="206" spans="1:11" x14ac:dyDescent="0.25">
      <c r="A206" s="4"/>
      <c r="B206" s="558" t="s">
        <v>351</v>
      </c>
      <c r="C206" s="559"/>
      <c r="D206" s="561" t="s">
        <v>384</v>
      </c>
      <c r="E206" s="562"/>
      <c r="F206" s="559"/>
      <c r="G206" s="177">
        <v>0</v>
      </c>
      <c r="H206" s="574">
        <v>0</v>
      </c>
      <c r="I206" s="574"/>
      <c r="J206" s="59">
        <v>0</v>
      </c>
      <c r="K206" s="14"/>
    </row>
    <row r="207" spans="1:11" x14ac:dyDescent="0.25">
      <c r="A207" s="4"/>
      <c r="B207" s="558" t="s">
        <v>352</v>
      </c>
      <c r="C207" s="559"/>
      <c r="D207" s="561" t="s">
        <v>179</v>
      </c>
      <c r="E207" s="562"/>
      <c r="F207" s="559"/>
      <c r="G207" s="177">
        <v>0</v>
      </c>
      <c r="H207" s="574">
        <v>0</v>
      </c>
      <c r="I207" s="574"/>
      <c r="J207" s="59">
        <v>0</v>
      </c>
      <c r="K207" s="14"/>
    </row>
    <row r="208" spans="1:11" x14ac:dyDescent="0.25">
      <c r="A208" s="4"/>
      <c r="B208" s="558" t="s">
        <v>353</v>
      </c>
      <c r="C208" s="559"/>
      <c r="D208" s="561" t="s">
        <v>180</v>
      </c>
      <c r="E208" s="562"/>
      <c r="F208" s="559"/>
      <c r="G208" s="177">
        <v>0</v>
      </c>
      <c r="H208" s="588">
        <v>0</v>
      </c>
      <c r="I208" s="589"/>
      <c r="J208" s="59">
        <v>0</v>
      </c>
      <c r="K208" s="14"/>
    </row>
    <row r="209" spans="1:11" x14ac:dyDescent="0.25">
      <c r="A209" s="4"/>
      <c r="B209" s="558" t="s">
        <v>354</v>
      </c>
      <c r="C209" s="559"/>
      <c r="D209" s="561" t="s">
        <v>500</v>
      </c>
      <c r="E209" s="562"/>
      <c r="F209" s="559"/>
      <c r="G209" s="177">
        <v>0</v>
      </c>
      <c r="H209" s="588">
        <v>0</v>
      </c>
      <c r="I209" s="589"/>
      <c r="J209" s="59">
        <v>0</v>
      </c>
      <c r="K209" s="14"/>
    </row>
    <row r="210" spans="1:11" x14ac:dyDescent="0.25">
      <c r="A210" s="4"/>
      <c r="B210" s="558" t="s">
        <v>355</v>
      </c>
      <c r="C210" s="559"/>
      <c r="D210" s="561" t="s">
        <v>181</v>
      </c>
      <c r="E210" s="562"/>
      <c r="F210" s="559"/>
      <c r="G210" s="177">
        <v>0</v>
      </c>
      <c r="H210" s="588">
        <v>0</v>
      </c>
      <c r="I210" s="589"/>
      <c r="J210" s="59">
        <v>0</v>
      </c>
      <c r="K210" s="14"/>
    </row>
    <row r="211" spans="1:11" x14ac:dyDescent="0.25">
      <c r="A211" s="4"/>
      <c r="B211" s="558" t="s">
        <v>356</v>
      </c>
      <c r="C211" s="559"/>
      <c r="D211" s="561" t="s">
        <v>501</v>
      </c>
      <c r="E211" s="562"/>
      <c r="F211" s="559"/>
      <c r="G211" s="177">
        <v>0</v>
      </c>
      <c r="H211" s="588">
        <v>0</v>
      </c>
      <c r="I211" s="589"/>
      <c r="J211" s="59">
        <v>0</v>
      </c>
      <c r="K211" s="14"/>
    </row>
    <row r="212" spans="1:11" x14ac:dyDescent="0.25">
      <c r="A212" s="4"/>
      <c r="B212" s="558" t="s">
        <v>357</v>
      </c>
      <c r="C212" s="559"/>
      <c r="D212" s="561" t="s">
        <v>182</v>
      </c>
      <c r="E212" s="562"/>
      <c r="F212" s="559"/>
      <c r="G212" s="177">
        <v>0</v>
      </c>
      <c r="H212" s="588">
        <v>0</v>
      </c>
      <c r="I212" s="589"/>
      <c r="J212" s="59">
        <v>0</v>
      </c>
      <c r="K212" s="14"/>
    </row>
    <row r="213" spans="1:11" x14ac:dyDescent="0.25">
      <c r="A213" s="4"/>
      <c r="B213" s="558">
        <v>142350</v>
      </c>
      <c r="C213" s="559"/>
      <c r="D213" s="561" t="s">
        <v>319</v>
      </c>
      <c r="E213" s="562"/>
      <c r="F213" s="559"/>
      <c r="G213" s="177">
        <v>0</v>
      </c>
      <c r="H213" s="588">
        <v>0</v>
      </c>
      <c r="I213" s="589"/>
      <c r="J213" s="59">
        <v>0</v>
      </c>
      <c r="K213" s="14"/>
    </row>
    <row r="214" spans="1:11" x14ac:dyDescent="0.25">
      <c r="A214" s="4"/>
      <c r="B214" s="558" t="s">
        <v>358</v>
      </c>
      <c r="C214" s="559"/>
      <c r="D214" s="561" t="s">
        <v>383</v>
      </c>
      <c r="E214" s="562"/>
      <c r="F214" s="559"/>
      <c r="G214" s="177">
        <v>0</v>
      </c>
      <c r="H214" s="588">
        <v>0</v>
      </c>
      <c r="I214" s="589"/>
      <c r="J214" s="59">
        <v>0</v>
      </c>
      <c r="K214" s="14"/>
    </row>
    <row r="215" spans="1:11" x14ac:dyDescent="0.25">
      <c r="A215" s="4"/>
      <c r="B215" s="558">
        <v>142510</v>
      </c>
      <c r="C215" s="559"/>
      <c r="D215" s="561" t="s">
        <v>385</v>
      </c>
      <c r="E215" s="562"/>
      <c r="F215" s="559"/>
      <c r="G215" s="276">
        <v>0</v>
      </c>
      <c r="H215" s="588">
        <v>0</v>
      </c>
      <c r="I215" s="589"/>
      <c r="J215" s="59">
        <v>0</v>
      </c>
      <c r="K215" s="14"/>
    </row>
    <row r="216" spans="1:11" x14ac:dyDescent="0.25">
      <c r="A216" s="4"/>
      <c r="B216" s="558">
        <v>142520</v>
      </c>
      <c r="C216" s="559"/>
      <c r="D216" s="561" t="s">
        <v>386</v>
      </c>
      <c r="E216" s="562"/>
      <c r="F216" s="559"/>
      <c r="G216" s="276">
        <v>0</v>
      </c>
      <c r="H216" s="588">
        <v>0</v>
      </c>
      <c r="I216" s="589"/>
      <c r="J216" s="59">
        <v>0</v>
      </c>
      <c r="K216" s="14"/>
    </row>
    <row r="217" spans="1:11" x14ac:dyDescent="0.25">
      <c r="A217" s="4"/>
      <c r="B217" s="558" t="s">
        <v>359</v>
      </c>
      <c r="C217" s="559"/>
      <c r="D217" s="561" t="s">
        <v>295</v>
      </c>
      <c r="E217" s="562"/>
      <c r="F217" s="559"/>
      <c r="G217" s="249">
        <v>0</v>
      </c>
      <c r="H217" s="588">
        <v>0</v>
      </c>
      <c r="I217" s="589"/>
      <c r="J217" s="59">
        <v>0</v>
      </c>
      <c r="K217" s="14"/>
    </row>
    <row r="218" spans="1:11" x14ac:dyDescent="0.25">
      <c r="A218" s="4"/>
      <c r="B218" s="558" t="s">
        <v>360</v>
      </c>
      <c r="C218" s="559"/>
      <c r="D218" s="561" t="s">
        <v>387</v>
      </c>
      <c r="E218" s="562"/>
      <c r="F218" s="559"/>
      <c r="G218" s="177">
        <v>0</v>
      </c>
      <c r="H218" s="588">
        <v>0</v>
      </c>
      <c r="I218" s="589"/>
      <c r="J218" s="59">
        <v>0</v>
      </c>
      <c r="K218" s="14"/>
    </row>
    <row r="219" spans="1:11" x14ac:dyDescent="0.25">
      <c r="A219" s="4"/>
      <c r="B219" s="558" t="s">
        <v>361</v>
      </c>
      <c r="C219" s="559"/>
      <c r="D219" s="561" t="s">
        <v>320</v>
      </c>
      <c r="E219" s="562"/>
      <c r="F219" s="559"/>
      <c r="G219" s="177">
        <v>0</v>
      </c>
      <c r="H219" s="574">
        <v>0</v>
      </c>
      <c r="I219" s="574"/>
      <c r="J219" s="59">
        <v>0</v>
      </c>
      <c r="K219" s="14"/>
    </row>
    <row r="220" spans="1:11" x14ac:dyDescent="0.25">
      <c r="A220" s="4"/>
      <c r="B220" s="558" t="s">
        <v>362</v>
      </c>
      <c r="C220" s="559"/>
      <c r="D220" s="561" t="s">
        <v>63</v>
      </c>
      <c r="E220" s="562"/>
      <c r="F220" s="559"/>
      <c r="G220" s="177">
        <v>0</v>
      </c>
      <c r="H220" s="574">
        <v>0</v>
      </c>
      <c r="I220" s="574"/>
      <c r="J220" s="59">
        <v>0</v>
      </c>
      <c r="K220" s="14"/>
    </row>
    <row r="221" spans="1:11" x14ac:dyDescent="0.25">
      <c r="A221" s="4"/>
      <c r="B221" s="558" t="s">
        <v>363</v>
      </c>
      <c r="C221" s="559"/>
      <c r="D221" s="561" t="s">
        <v>321</v>
      </c>
      <c r="E221" s="562"/>
      <c r="F221" s="559"/>
      <c r="G221" s="177">
        <v>0</v>
      </c>
      <c r="H221" s="574">
        <v>0</v>
      </c>
      <c r="I221" s="574"/>
      <c r="J221" s="59">
        <v>0</v>
      </c>
      <c r="K221" s="14"/>
    </row>
    <row r="222" spans="1:11" x14ac:dyDescent="0.25">
      <c r="A222" s="4"/>
      <c r="B222" s="558" t="s">
        <v>364</v>
      </c>
      <c r="C222" s="559"/>
      <c r="D222" s="561" t="s">
        <v>502</v>
      </c>
      <c r="E222" s="562"/>
      <c r="F222" s="559"/>
      <c r="G222" s="177">
        <v>0</v>
      </c>
      <c r="H222" s="574">
        <v>0</v>
      </c>
      <c r="I222" s="574"/>
      <c r="J222" s="59">
        <v>0</v>
      </c>
      <c r="K222" s="14"/>
    </row>
    <row r="223" spans="1:11" x14ac:dyDescent="0.25">
      <c r="A223" s="4"/>
      <c r="B223" s="558" t="s">
        <v>365</v>
      </c>
      <c r="C223" s="559"/>
      <c r="D223" s="561" t="s">
        <v>64</v>
      </c>
      <c r="E223" s="562"/>
      <c r="F223" s="559"/>
      <c r="G223" s="177">
        <v>0</v>
      </c>
      <c r="H223" s="574">
        <v>0</v>
      </c>
      <c r="I223" s="574"/>
      <c r="J223" s="59">
        <v>0</v>
      </c>
      <c r="K223" s="14"/>
    </row>
    <row r="224" spans="1:11" x14ac:dyDescent="0.25">
      <c r="A224" s="4"/>
      <c r="B224" s="558" t="s">
        <v>366</v>
      </c>
      <c r="C224" s="559"/>
      <c r="D224" s="561" t="s">
        <v>65</v>
      </c>
      <c r="E224" s="562"/>
      <c r="F224" s="559"/>
      <c r="G224" s="177">
        <v>0</v>
      </c>
      <c r="H224" s="574">
        <v>0</v>
      </c>
      <c r="I224" s="574"/>
      <c r="J224" s="59">
        <v>0</v>
      </c>
      <c r="K224" s="14"/>
    </row>
    <row r="225" spans="1:11" x14ac:dyDescent="0.25">
      <c r="A225" s="4"/>
      <c r="B225" s="558" t="s">
        <v>367</v>
      </c>
      <c r="C225" s="559"/>
      <c r="D225" s="561" t="s">
        <v>297</v>
      </c>
      <c r="E225" s="562"/>
      <c r="F225" s="559"/>
      <c r="G225" s="261">
        <v>0</v>
      </c>
      <c r="H225" s="588">
        <v>0</v>
      </c>
      <c r="I225" s="589"/>
      <c r="J225" s="162">
        <v>0</v>
      </c>
      <c r="K225" s="14"/>
    </row>
    <row r="226" spans="1:11" x14ac:dyDescent="0.25">
      <c r="A226" s="4"/>
      <c r="B226" s="558" t="s">
        <v>368</v>
      </c>
      <c r="C226" s="559"/>
      <c r="D226" s="561" t="s">
        <v>296</v>
      </c>
      <c r="E226" s="562"/>
      <c r="F226" s="559"/>
      <c r="G226" s="177">
        <v>0</v>
      </c>
      <c r="H226" s="574">
        <v>0</v>
      </c>
      <c r="I226" s="574"/>
      <c r="J226" s="59">
        <v>0</v>
      </c>
      <c r="K226" s="14"/>
    </row>
    <row r="227" spans="1:11" x14ac:dyDescent="0.25">
      <c r="A227" s="4"/>
      <c r="B227" s="558" t="s">
        <v>369</v>
      </c>
      <c r="C227" s="559"/>
      <c r="D227" s="561" t="s">
        <v>184</v>
      </c>
      <c r="E227" s="562"/>
      <c r="F227" s="559"/>
      <c r="G227" s="177">
        <v>0</v>
      </c>
      <c r="H227" s="574">
        <v>0</v>
      </c>
      <c r="I227" s="574"/>
      <c r="J227" s="59">
        <v>0</v>
      </c>
      <c r="K227" s="14"/>
    </row>
    <row r="228" spans="1:11" x14ac:dyDescent="0.25">
      <c r="A228" s="4"/>
      <c r="B228" s="558" t="s">
        <v>370</v>
      </c>
      <c r="C228" s="559"/>
      <c r="D228" s="561" t="s">
        <v>183</v>
      </c>
      <c r="E228" s="562"/>
      <c r="F228" s="559"/>
      <c r="G228" s="177">
        <v>0</v>
      </c>
      <c r="H228" s="588">
        <v>0</v>
      </c>
      <c r="I228" s="589"/>
      <c r="J228" s="59">
        <v>0</v>
      </c>
      <c r="K228" s="14"/>
    </row>
    <row r="229" spans="1:11" x14ac:dyDescent="0.25">
      <c r="A229" s="4"/>
      <c r="B229" s="558" t="s">
        <v>371</v>
      </c>
      <c r="C229" s="559"/>
      <c r="D229" s="561" t="s">
        <v>170</v>
      </c>
      <c r="E229" s="562"/>
      <c r="F229" s="559"/>
      <c r="G229" s="177">
        <v>0</v>
      </c>
      <c r="H229" s="588">
        <v>0</v>
      </c>
      <c r="I229" s="589"/>
      <c r="J229" s="59">
        <v>0</v>
      </c>
      <c r="K229" s="14"/>
    </row>
    <row r="230" spans="1:11" x14ac:dyDescent="0.25">
      <c r="A230" s="4"/>
      <c r="B230" s="558" t="s">
        <v>372</v>
      </c>
      <c r="C230" s="559"/>
      <c r="D230" s="561" t="s">
        <v>66</v>
      </c>
      <c r="E230" s="562"/>
      <c r="F230" s="559"/>
      <c r="G230" s="177">
        <v>0</v>
      </c>
      <c r="H230" s="574">
        <v>0</v>
      </c>
      <c r="I230" s="574"/>
      <c r="J230" s="59">
        <v>0</v>
      </c>
      <c r="K230" s="14"/>
    </row>
    <row r="231" spans="1:11" x14ac:dyDescent="0.25">
      <c r="A231" s="4"/>
      <c r="B231" s="558" t="s">
        <v>373</v>
      </c>
      <c r="C231" s="559"/>
      <c r="D231" s="561" t="s">
        <v>504</v>
      </c>
      <c r="E231" s="562"/>
      <c r="F231" s="559"/>
      <c r="G231" s="177">
        <v>0</v>
      </c>
      <c r="H231" s="574">
        <v>0</v>
      </c>
      <c r="I231" s="574"/>
      <c r="J231" s="59">
        <v>0</v>
      </c>
      <c r="K231" s="14"/>
    </row>
    <row r="232" spans="1:11" x14ac:dyDescent="0.25">
      <c r="A232" s="4"/>
      <c r="B232" s="558" t="s">
        <v>374</v>
      </c>
      <c r="C232" s="559"/>
      <c r="D232" s="561" t="s">
        <v>322</v>
      </c>
      <c r="E232" s="562"/>
      <c r="F232" s="559"/>
      <c r="G232" s="263">
        <v>0</v>
      </c>
      <c r="H232" s="588">
        <v>0</v>
      </c>
      <c r="I232" s="589"/>
      <c r="J232" s="59">
        <v>0</v>
      </c>
      <c r="K232" s="14"/>
    </row>
    <row r="233" spans="1:11" x14ac:dyDescent="0.25">
      <c r="A233" s="4"/>
      <c r="B233" s="633" t="s">
        <v>382</v>
      </c>
      <c r="C233" s="581"/>
      <c r="D233" s="579" t="s">
        <v>506</v>
      </c>
      <c r="E233" s="580"/>
      <c r="F233" s="581"/>
      <c r="G233" s="275">
        <v>0</v>
      </c>
      <c r="H233" s="588">
        <v>0</v>
      </c>
      <c r="I233" s="589"/>
      <c r="J233" s="59">
        <v>0</v>
      </c>
      <c r="K233" s="14"/>
    </row>
    <row r="234" spans="1:11" x14ac:dyDescent="0.25">
      <c r="A234" s="4"/>
      <c r="B234" s="558" t="s">
        <v>375</v>
      </c>
      <c r="C234" s="559"/>
      <c r="D234" s="561" t="s">
        <v>67</v>
      </c>
      <c r="E234" s="562"/>
      <c r="F234" s="559"/>
      <c r="G234" s="177">
        <v>0</v>
      </c>
      <c r="H234" s="574">
        <v>0</v>
      </c>
      <c r="I234" s="574"/>
      <c r="J234" s="59">
        <v>0</v>
      </c>
      <c r="K234" s="14"/>
    </row>
    <row r="235" spans="1:11" x14ac:dyDescent="0.25">
      <c r="A235" s="4"/>
      <c r="B235" s="558" t="s">
        <v>376</v>
      </c>
      <c r="C235" s="559"/>
      <c r="D235" s="561" t="s">
        <v>503</v>
      </c>
      <c r="E235" s="562"/>
      <c r="F235" s="559"/>
      <c r="G235" s="177">
        <v>0</v>
      </c>
      <c r="H235" s="588">
        <v>0</v>
      </c>
      <c r="I235" s="589"/>
      <c r="J235" s="59">
        <v>0</v>
      </c>
      <c r="K235" s="14"/>
    </row>
    <row r="236" spans="1:11" x14ac:dyDescent="0.25">
      <c r="A236" s="4"/>
      <c r="B236" s="558" t="s">
        <v>377</v>
      </c>
      <c r="C236" s="559"/>
      <c r="D236" s="561" t="s">
        <v>155</v>
      </c>
      <c r="E236" s="562"/>
      <c r="F236" s="559"/>
      <c r="G236" s="177">
        <v>0</v>
      </c>
      <c r="H236" s="574">
        <v>0</v>
      </c>
      <c r="I236" s="574"/>
      <c r="J236" s="59">
        <v>0</v>
      </c>
      <c r="K236" s="14"/>
    </row>
    <row r="237" spans="1:11" ht="29.25" customHeight="1" x14ac:dyDescent="0.25">
      <c r="A237" s="4"/>
      <c r="B237" s="565" t="s">
        <v>165</v>
      </c>
      <c r="C237" s="566"/>
      <c r="D237" s="634" t="s">
        <v>166</v>
      </c>
      <c r="E237" s="635"/>
      <c r="F237" s="566"/>
      <c r="G237" s="597" t="s">
        <v>164</v>
      </c>
      <c r="H237" s="598"/>
      <c r="I237" s="598"/>
      <c r="J237" s="599"/>
      <c r="K237" s="14"/>
    </row>
    <row r="238" spans="1:11" x14ac:dyDescent="0.25">
      <c r="A238" s="4"/>
      <c r="B238" s="570"/>
      <c r="C238" s="571"/>
      <c r="D238" s="572"/>
      <c r="E238" s="573"/>
      <c r="F238" s="571"/>
      <c r="G238" s="338">
        <v>0</v>
      </c>
      <c r="H238" s="574">
        <v>0</v>
      </c>
      <c r="I238" s="574"/>
      <c r="J238" s="59">
        <v>0</v>
      </c>
      <c r="K238" s="14"/>
    </row>
    <row r="239" spans="1:11" x14ac:dyDescent="0.25">
      <c r="A239" s="4"/>
      <c r="B239" s="570"/>
      <c r="C239" s="571"/>
      <c r="D239" s="572"/>
      <c r="E239" s="573"/>
      <c r="F239" s="571"/>
      <c r="G239" s="338">
        <v>0</v>
      </c>
      <c r="H239" s="588">
        <v>0</v>
      </c>
      <c r="I239" s="589"/>
      <c r="J239" s="59">
        <v>0</v>
      </c>
      <c r="K239" s="14"/>
    </row>
    <row r="240" spans="1:11" ht="15.75" thickBot="1" x14ac:dyDescent="0.3">
      <c r="A240" s="4"/>
      <c r="B240" s="60"/>
      <c r="C240" s="61"/>
      <c r="D240" s="61"/>
      <c r="E240" s="61"/>
      <c r="F240" s="64" t="s">
        <v>68</v>
      </c>
      <c r="G240" s="178">
        <f>SUM(G201:G239)</f>
        <v>0</v>
      </c>
      <c r="H240" s="623">
        <f>SUM(H201:I239)</f>
        <v>0</v>
      </c>
      <c r="I240" s="623"/>
      <c r="J240" s="63">
        <f>SUM(J201:J239)</f>
        <v>0</v>
      </c>
      <c r="K240" s="14"/>
    </row>
    <row r="241" spans="1:11" ht="15.75" thickBot="1" x14ac:dyDescent="0.3">
      <c r="A241" s="4"/>
      <c r="B241" s="13"/>
      <c r="C241" s="13"/>
      <c r="D241" s="13"/>
      <c r="E241" s="13"/>
      <c r="F241" s="13"/>
      <c r="G241" s="13"/>
      <c r="H241" s="13"/>
      <c r="I241" s="13"/>
      <c r="J241" s="13"/>
      <c r="K241" s="14"/>
    </row>
    <row r="242" spans="1:11" ht="45" x14ac:dyDescent="0.25">
      <c r="A242" s="4"/>
      <c r="B242" s="578" t="s">
        <v>69</v>
      </c>
      <c r="C242" s="577"/>
      <c r="D242" s="590" t="s">
        <v>62</v>
      </c>
      <c r="E242" s="591"/>
      <c r="F242" s="577"/>
      <c r="G242" s="179" t="s">
        <v>174</v>
      </c>
      <c r="H242" s="576" t="s">
        <v>173</v>
      </c>
      <c r="I242" s="577"/>
      <c r="J242" s="57" t="s">
        <v>175</v>
      </c>
      <c r="K242" s="14"/>
    </row>
    <row r="243" spans="1:11" x14ac:dyDescent="0.25">
      <c r="A243" s="4"/>
      <c r="B243" s="558" t="s">
        <v>378</v>
      </c>
      <c r="C243" s="559"/>
      <c r="D243" s="561" t="s">
        <v>70</v>
      </c>
      <c r="E243" s="562"/>
      <c r="F243" s="559"/>
      <c r="G243" s="181">
        <v>0</v>
      </c>
      <c r="H243" s="560">
        <v>0</v>
      </c>
      <c r="I243" s="560"/>
      <c r="J243" s="58">
        <v>0</v>
      </c>
      <c r="K243" s="14"/>
    </row>
    <row r="244" spans="1:11" x14ac:dyDescent="0.25">
      <c r="A244" s="4"/>
      <c r="B244" s="558" t="s">
        <v>379</v>
      </c>
      <c r="C244" s="559"/>
      <c r="D244" s="561" t="s">
        <v>71</v>
      </c>
      <c r="E244" s="562"/>
      <c r="F244" s="559"/>
      <c r="G244" s="177">
        <v>0</v>
      </c>
      <c r="H244" s="574">
        <v>0</v>
      </c>
      <c r="I244" s="574"/>
      <c r="J244" s="59">
        <v>0</v>
      </c>
      <c r="K244" s="14"/>
    </row>
    <row r="245" spans="1:11" x14ac:dyDescent="0.25">
      <c r="A245" s="4"/>
      <c r="B245" s="558" t="s">
        <v>380</v>
      </c>
      <c r="C245" s="559"/>
      <c r="D245" s="561" t="s">
        <v>324</v>
      </c>
      <c r="E245" s="562"/>
      <c r="F245" s="559"/>
      <c r="G245" s="263">
        <v>0</v>
      </c>
      <c r="H245" s="588">
        <v>0</v>
      </c>
      <c r="I245" s="589"/>
      <c r="J245" s="59">
        <v>0</v>
      </c>
      <c r="K245" s="14"/>
    </row>
    <row r="246" spans="1:11" x14ac:dyDescent="0.25">
      <c r="A246" s="4"/>
      <c r="B246" s="558" t="s">
        <v>381</v>
      </c>
      <c r="C246" s="559"/>
      <c r="D246" s="561" t="s">
        <v>325</v>
      </c>
      <c r="E246" s="562"/>
      <c r="F246" s="559"/>
      <c r="G246" s="177">
        <v>0</v>
      </c>
      <c r="H246" s="574">
        <v>0</v>
      </c>
      <c r="I246" s="574"/>
      <c r="J246" s="59">
        <v>0</v>
      </c>
      <c r="K246" s="14"/>
    </row>
    <row r="247" spans="1:11" ht="15.75" thickBot="1" x14ac:dyDescent="0.3">
      <c r="A247" s="4"/>
      <c r="B247" s="60"/>
      <c r="C247" s="61"/>
      <c r="D247" s="61"/>
      <c r="E247" s="61"/>
      <c r="F247" s="64" t="s">
        <v>72</v>
      </c>
      <c r="G247" s="178">
        <f>SUM(G243:G246)</f>
        <v>0</v>
      </c>
      <c r="H247" s="623">
        <f>SUM(H243:I246)</f>
        <v>0</v>
      </c>
      <c r="I247" s="623"/>
      <c r="J247" s="63">
        <f>SUM(J243:J246)</f>
        <v>0</v>
      </c>
      <c r="K247" s="14"/>
    </row>
    <row r="248" spans="1:11" ht="15.75" thickBot="1" x14ac:dyDescent="0.3">
      <c r="A248" s="4"/>
      <c r="B248" s="13"/>
      <c r="C248" s="13"/>
      <c r="D248" s="13"/>
      <c r="E248" s="13"/>
      <c r="F248" s="13"/>
      <c r="G248" s="13"/>
      <c r="H248" s="13"/>
      <c r="I248" s="13"/>
      <c r="J248" s="13"/>
      <c r="K248" s="14"/>
    </row>
    <row r="249" spans="1:11" ht="15.75" thickBot="1" x14ac:dyDescent="0.3">
      <c r="A249" s="4"/>
      <c r="B249" s="625" t="s">
        <v>73</v>
      </c>
      <c r="C249" s="626"/>
      <c r="D249" s="626"/>
      <c r="E249" s="626"/>
      <c r="F249" s="627"/>
      <c r="G249" s="180">
        <f>G198-G240-G247</f>
        <v>0</v>
      </c>
      <c r="H249" s="620">
        <f>H198-H240-H247</f>
        <v>0</v>
      </c>
      <c r="I249" s="620"/>
      <c r="J249" s="65">
        <f>J198-J240-J247</f>
        <v>0</v>
      </c>
      <c r="K249" s="14"/>
    </row>
    <row r="250" spans="1:11" ht="15.75" thickBot="1" x14ac:dyDescent="0.3">
      <c r="A250" s="4"/>
      <c r="B250" s="621"/>
      <c r="C250" s="621"/>
      <c r="D250" s="621"/>
      <c r="E250" s="621"/>
      <c r="F250" s="621"/>
      <c r="G250" s="621"/>
      <c r="H250" s="621"/>
      <c r="I250" s="621"/>
      <c r="J250" s="621"/>
      <c r="K250" s="622"/>
    </row>
    <row r="251" spans="1:11" ht="15.75" thickBot="1" x14ac:dyDescent="0.3">
      <c r="A251" s="4"/>
      <c r="B251" s="625" t="s">
        <v>74</v>
      </c>
      <c r="C251" s="626"/>
      <c r="D251" s="626"/>
      <c r="E251" s="626"/>
      <c r="F251" s="627"/>
      <c r="G251" s="180"/>
      <c r="H251" s="620">
        <f>G253</f>
        <v>0</v>
      </c>
      <c r="I251" s="620"/>
      <c r="J251" s="65">
        <f>H253</f>
        <v>0</v>
      </c>
      <c r="K251" s="14"/>
    </row>
    <row r="252" spans="1:11" ht="15.75" thickBot="1" x14ac:dyDescent="0.3">
      <c r="A252" s="4"/>
      <c r="B252" s="621"/>
      <c r="C252" s="621"/>
      <c r="D252" s="621"/>
      <c r="E252" s="621"/>
      <c r="F252" s="621"/>
      <c r="G252" s="621"/>
      <c r="H252" s="621"/>
      <c r="I252" s="621"/>
      <c r="J252" s="621"/>
      <c r="K252" s="622"/>
    </row>
    <row r="253" spans="1:11" ht="15.75" thickBot="1" x14ac:dyDescent="0.3">
      <c r="A253" s="4"/>
      <c r="B253" s="625" t="s">
        <v>75</v>
      </c>
      <c r="C253" s="626"/>
      <c r="D253" s="626"/>
      <c r="E253" s="626"/>
      <c r="F253" s="627"/>
      <c r="G253" s="180">
        <f>G249</f>
        <v>0</v>
      </c>
      <c r="H253" s="620">
        <f>H249+H251</f>
        <v>0</v>
      </c>
      <c r="I253" s="620"/>
      <c r="J253" s="65">
        <f>J249+J251</f>
        <v>0</v>
      </c>
      <c r="K253" s="14"/>
    </row>
    <row r="254" spans="1:11" x14ac:dyDescent="0.25">
      <c r="A254" s="4"/>
      <c r="B254" s="621"/>
      <c r="C254" s="621"/>
      <c r="D254" s="621"/>
      <c r="E254" s="621"/>
      <c r="F254" s="621"/>
      <c r="G254" s="621"/>
      <c r="H254" s="621"/>
      <c r="I254" s="621"/>
      <c r="J254" s="621"/>
      <c r="K254" s="622"/>
    </row>
    <row r="255" spans="1:11" x14ac:dyDescent="0.25">
      <c r="A255" s="4"/>
      <c r="B255" s="505" t="s">
        <v>532</v>
      </c>
      <c r="C255" s="624"/>
      <c r="D255" s="624"/>
      <c r="E255" s="624"/>
      <c r="F255" s="624"/>
      <c r="G255" s="624"/>
      <c r="H255" s="624"/>
      <c r="I255" s="624"/>
      <c r="J255" s="624"/>
      <c r="K255" s="14"/>
    </row>
    <row r="256" spans="1:11" ht="15" customHeight="1" x14ac:dyDescent="0.25">
      <c r="A256" s="4"/>
      <c r="B256" s="624"/>
      <c r="C256" s="624"/>
      <c r="D256" s="624"/>
      <c r="E256" s="624"/>
      <c r="F256" s="624"/>
      <c r="G256" s="624"/>
      <c r="H256" s="624"/>
      <c r="I256" s="624"/>
      <c r="J256" s="624"/>
      <c r="K256" s="14"/>
    </row>
    <row r="257" spans="1:11" x14ac:dyDescent="0.25">
      <c r="A257" s="4"/>
      <c r="B257" s="617"/>
      <c r="C257" s="617"/>
      <c r="D257" s="617"/>
      <c r="E257" s="617"/>
      <c r="F257" s="617"/>
      <c r="G257" s="617"/>
      <c r="H257" s="617"/>
      <c r="I257" s="617"/>
      <c r="J257" s="617"/>
      <c r="K257" s="14"/>
    </row>
    <row r="258" spans="1:11" x14ac:dyDescent="0.25">
      <c r="A258" s="4"/>
      <c r="B258" s="428"/>
      <c r="C258" s="429"/>
      <c r="D258" s="429"/>
      <c r="E258" s="429"/>
      <c r="F258" s="429"/>
      <c r="G258" s="429"/>
      <c r="H258" s="429"/>
      <c r="I258" s="429"/>
      <c r="J258" s="430"/>
      <c r="K258" s="14"/>
    </row>
    <row r="259" spans="1:11" x14ac:dyDescent="0.25">
      <c r="A259" s="4"/>
      <c r="B259" s="431"/>
      <c r="C259" s="432"/>
      <c r="D259" s="432"/>
      <c r="E259" s="432"/>
      <c r="F259" s="432"/>
      <c r="G259" s="432"/>
      <c r="H259" s="432"/>
      <c r="I259" s="432"/>
      <c r="J259" s="433"/>
      <c r="K259" s="14"/>
    </row>
    <row r="260" spans="1:11" x14ac:dyDescent="0.25">
      <c r="A260" s="4"/>
      <c r="B260" s="434"/>
      <c r="C260" s="435"/>
      <c r="D260" s="435"/>
      <c r="E260" s="435"/>
      <c r="F260" s="435"/>
      <c r="G260" s="435"/>
      <c r="H260" s="435"/>
      <c r="I260" s="435"/>
      <c r="J260" s="436"/>
      <c r="K260" s="14"/>
    </row>
    <row r="261" spans="1:11" ht="15.75" thickBot="1" x14ac:dyDescent="0.3">
      <c r="A261" s="11"/>
      <c r="B261" s="21"/>
      <c r="C261" s="21"/>
      <c r="D261" s="21"/>
      <c r="E261" s="21"/>
      <c r="F261" s="21"/>
      <c r="G261" s="21"/>
      <c r="H261" s="21"/>
      <c r="I261" s="21"/>
      <c r="J261" s="21"/>
      <c r="K261" s="22"/>
    </row>
  </sheetData>
  <sheetProtection selectLockedCells="1"/>
  <mergeCells count="321">
    <mergeCell ref="B40:J41"/>
    <mergeCell ref="B79:J80"/>
    <mergeCell ref="B111:J112"/>
    <mergeCell ref="H173:I173"/>
    <mergeCell ref="B165:J167"/>
    <mergeCell ref="H233:I233"/>
    <mergeCell ref="H239:I239"/>
    <mergeCell ref="B197:C197"/>
    <mergeCell ref="D197:F197"/>
    <mergeCell ref="H197:I197"/>
    <mergeCell ref="G237:J237"/>
    <mergeCell ref="H209:I209"/>
    <mergeCell ref="D169:E169"/>
    <mergeCell ref="B158:J159"/>
    <mergeCell ref="H212:I212"/>
    <mergeCell ref="H236:I236"/>
    <mergeCell ref="H218:I218"/>
    <mergeCell ref="H210:I210"/>
    <mergeCell ref="D216:F216"/>
    <mergeCell ref="H215:I215"/>
    <mergeCell ref="H216:I216"/>
    <mergeCell ref="B238:C238"/>
    <mergeCell ref="H235:I235"/>
    <mergeCell ref="H238:I238"/>
    <mergeCell ref="B242:C242"/>
    <mergeCell ref="D242:F242"/>
    <mergeCell ref="H240:I240"/>
    <mergeCell ref="H242:I242"/>
    <mergeCell ref="B234:C234"/>
    <mergeCell ref="B249:F249"/>
    <mergeCell ref="D234:F234"/>
    <mergeCell ref="D238:F238"/>
    <mergeCell ref="B239:C239"/>
    <mergeCell ref="D239:F239"/>
    <mergeCell ref="B237:C237"/>
    <mergeCell ref="D235:F235"/>
    <mergeCell ref="D237:F237"/>
    <mergeCell ref="D236:F236"/>
    <mergeCell ref="B204:C204"/>
    <mergeCell ref="D204:F204"/>
    <mergeCell ref="B205:C205"/>
    <mergeCell ref="D205:F205"/>
    <mergeCell ref="B214:C214"/>
    <mergeCell ref="D214:F214"/>
    <mergeCell ref="D226:F226"/>
    <mergeCell ref="B206:C206"/>
    <mergeCell ref="B225:C225"/>
    <mergeCell ref="D225:F225"/>
    <mergeCell ref="D224:F224"/>
    <mergeCell ref="B207:C207"/>
    <mergeCell ref="B218:C218"/>
    <mergeCell ref="D210:F210"/>
    <mergeCell ref="B208:C208"/>
    <mergeCell ref="B209:C209"/>
    <mergeCell ref="B210:C210"/>
    <mergeCell ref="H232:I232"/>
    <mergeCell ref="H225:I225"/>
    <mergeCell ref="H219:I219"/>
    <mergeCell ref="B211:C211"/>
    <mergeCell ref="D212:F212"/>
    <mergeCell ref="D213:F213"/>
    <mergeCell ref="H213:I213"/>
    <mergeCell ref="H214:I214"/>
    <mergeCell ref="B232:C232"/>
    <mergeCell ref="D232:F232"/>
    <mergeCell ref="D218:F218"/>
    <mergeCell ref="B227:C227"/>
    <mergeCell ref="H224:I224"/>
    <mergeCell ref="H226:I226"/>
    <mergeCell ref="H227:I227"/>
    <mergeCell ref="D211:F211"/>
    <mergeCell ref="B230:C230"/>
    <mergeCell ref="B223:C223"/>
    <mergeCell ref="B226:C226"/>
    <mergeCell ref="H230:I230"/>
    <mergeCell ref="B213:C213"/>
    <mergeCell ref="B233:C233"/>
    <mergeCell ref="D233:F233"/>
    <mergeCell ref="B215:C215"/>
    <mergeCell ref="B254:K254"/>
    <mergeCell ref="B245:C245"/>
    <mergeCell ref="D245:F245"/>
    <mergeCell ref="H245:I245"/>
    <mergeCell ref="B253:F253"/>
    <mergeCell ref="H234:I234"/>
    <mergeCell ref="B229:C229"/>
    <mergeCell ref="D229:F229"/>
    <mergeCell ref="H229:I229"/>
    <mergeCell ref="D228:F228"/>
    <mergeCell ref="H228:I228"/>
    <mergeCell ref="B216:C216"/>
    <mergeCell ref="D215:F215"/>
    <mergeCell ref="H231:I231"/>
    <mergeCell ref="D230:F230"/>
    <mergeCell ref="B228:C228"/>
    <mergeCell ref="B231:C231"/>
    <mergeCell ref="D231:F231"/>
    <mergeCell ref="B236:C236"/>
    <mergeCell ref="B224:C224"/>
    <mergeCell ref="D227:F227"/>
    <mergeCell ref="B9:D9"/>
    <mergeCell ref="B217:C217"/>
    <mergeCell ref="D217:F217"/>
    <mergeCell ref="E9:H9"/>
    <mergeCell ref="H223:I223"/>
    <mergeCell ref="D223:F223"/>
    <mergeCell ref="D222:F222"/>
    <mergeCell ref="H220:I220"/>
    <mergeCell ref="H221:I221"/>
    <mergeCell ref="D184:F184"/>
    <mergeCell ref="D185:F185"/>
    <mergeCell ref="H171:I171"/>
    <mergeCell ref="H172:I172"/>
    <mergeCell ref="D174:F174"/>
    <mergeCell ref="D175:F175"/>
    <mergeCell ref="D172:F172"/>
    <mergeCell ref="H175:I175"/>
    <mergeCell ref="D176:F176"/>
    <mergeCell ref="H204:I204"/>
    <mergeCell ref="H205:I205"/>
    <mergeCell ref="B219:C219"/>
    <mergeCell ref="B220:C220"/>
    <mergeCell ref="B221:C221"/>
    <mergeCell ref="B222:C222"/>
    <mergeCell ref="B258:J260"/>
    <mergeCell ref="H249:I249"/>
    <mergeCell ref="B250:K250"/>
    <mergeCell ref="H251:I251"/>
    <mergeCell ref="B252:K252"/>
    <mergeCell ref="H253:I253"/>
    <mergeCell ref="H247:I247"/>
    <mergeCell ref="B243:C243"/>
    <mergeCell ref="B244:C244"/>
    <mergeCell ref="B246:C246"/>
    <mergeCell ref="D243:F243"/>
    <mergeCell ref="D244:F244"/>
    <mergeCell ref="D246:F246"/>
    <mergeCell ref="H244:I244"/>
    <mergeCell ref="H246:I246"/>
    <mergeCell ref="H243:I243"/>
    <mergeCell ref="B255:J257"/>
    <mergeCell ref="B251:F251"/>
    <mergeCell ref="H206:I206"/>
    <mergeCell ref="H207:I207"/>
    <mergeCell ref="D206:F206"/>
    <mergeCell ref="D207:F207"/>
    <mergeCell ref="D221:F221"/>
    <mergeCell ref="D220:F220"/>
    <mergeCell ref="D219:F219"/>
    <mergeCell ref="H222:I222"/>
    <mergeCell ref="H217:I217"/>
    <mergeCell ref="H211:I211"/>
    <mergeCell ref="D208:F208"/>
    <mergeCell ref="H208:I208"/>
    <mergeCell ref="D209:F209"/>
    <mergeCell ref="B16:J19"/>
    <mergeCell ref="D27:J27"/>
    <mergeCell ref="B29:G29"/>
    <mergeCell ref="B35:J39"/>
    <mergeCell ref="B21:J26"/>
    <mergeCell ref="E124:F124"/>
    <mergeCell ref="B126:D126"/>
    <mergeCell ref="E126:F126"/>
    <mergeCell ref="B92:J96"/>
    <mergeCell ref="B82:J83"/>
    <mergeCell ref="B124:D124"/>
    <mergeCell ref="B58:J60"/>
    <mergeCell ref="E122:F122"/>
    <mergeCell ref="B120:J120"/>
    <mergeCell ref="B85:J85"/>
    <mergeCell ref="B104:J105"/>
    <mergeCell ref="B121:J121"/>
    <mergeCell ref="B108:J109"/>
    <mergeCell ref="B67:J70"/>
    <mergeCell ref="B72:J72"/>
    <mergeCell ref="B122:D122"/>
    <mergeCell ref="B88:J90"/>
    <mergeCell ref="B74:J75"/>
    <mergeCell ref="B32:J34"/>
    <mergeCell ref="B123:D123"/>
    <mergeCell ref="E123:F123"/>
    <mergeCell ref="B127:D127"/>
    <mergeCell ref="B177:C177"/>
    <mergeCell ref="B125:D125"/>
    <mergeCell ref="E125:F125"/>
    <mergeCell ref="D178:F178"/>
    <mergeCell ref="D179:F179"/>
    <mergeCell ref="H177:I177"/>
    <mergeCell ref="H178:I178"/>
    <mergeCell ref="H179:I179"/>
    <mergeCell ref="B134:D134"/>
    <mergeCell ref="E134:F134"/>
    <mergeCell ref="G134:I134"/>
    <mergeCell ref="B133:D133"/>
    <mergeCell ref="E133:F133"/>
    <mergeCell ref="G133:I133"/>
    <mergeCell ref="G135:I135"/>
    <mergeCell ref="E127:F127"/>
    <mergeCell ref="B160:J163"/>
    <mergeCell ref="B132:D132"/>
    <mergeCell ref="G130:I130"/>
    <mergeCell ref="B135:D135"/>
    <mergeCell ref="E135:F135"/>
    <mergeCell ref="H190:I190"/>
    <mergeCell ref="B172:C172"/>
    <mergeCell ref="H174:I174"/>
    <mergeCell ref="H184:I184"/>
    <mergeCell ref="H181:I181"/>
    <mergeCell ref="B171:C171"/>
    <mergeCell ref="D171:F171"/>
    <mergeCell ref="B153:J156"/>
    <mergeCell ref="F169:H169"/>
    <mergeCell ref="D168:E168"/>
    <mergeCell ref="H183:I183"/>
    <mergeCell ref="D192:F192"/>
    <mergeCell ref="D193:F193"/>
    <mergeCell ref="B182:C182"/>
    <mergeCell ref="B183:C183"/>
    <mergeCell ref="B173:C173"/>
    <mergeCell ref="D173:F173"/>
    <mergeCell ref="B190:C190"/>
    <mergeCell ref="D190:F190"/>
    <mergeCell ref="B184:C184"/>
    <mergeCell ref="B185:C185"/>
    <mergeCell ref="B174:C174"/>
    <mergeCell ref="B175:C175"/>
    <mergeCell ref="B188:C188"/>
    <mergeCell ref="B189:C189"/>
    <mergeCell ref="D189:F189"/>
    <mergeCell ref="D188:F188"/>
    <mergeCell ref="D186:F186"/>
    <mergeCell ref="C5:I5"/>
    <mergeCell ref="B235:C235"/>
    <mergeCell ref="B191:C191"/>
    <mergeCell ref="D191:F191"/>
    <mergeCell ref="H191:I191"/>
    <mergeCell ref="H192:I192"/>
    <mergeCell ref="H193:I193"/>
    <mergeCell ref="H196:I196"/>
    <mergeCell ref="B192:C192"/>
    <mergeCell ref="D200:F200"/>
    <mergeCell ref="H198:I198"/>
    <mergeCell ref="H29:J29"/>
    <mergeCell ref="B30:J30"/>
    <mergeCell ref="B212:C212"/>
    <mergeCell ref="H182:I182"/>
    <mergeCell ref="H202:I202"/>
    <mergeCell ref="D182:F182"/>
    <mergeCell ref="H189:I189"/>
    <mergeCell ref="G195:J195"/>
    <mergeCell ref="D187:F187"/>
    <mergeCell ref="B187:C187"/>
    <mergeCell ref="B186:C186"/>
    <mergeCell ref="B98:J102"/>
    <mergeCell ref="H188:I188"/>
    <mergeCell ref="B117:J117"/>
    <mergeCell ref="G122:I122"/>
    <mergeCell ref="G123:I123"/>
    <mergeCell ref="G124:I124"/>
    <mergeCell ref="G125:I125"/>
    <mergeCell ref="H187:I187"/>
    <mergeCell ref="B176:C176"/>
    <mergeCell ref="H176:I176"/>
    <mergeCell ref="B178:C178"/>
    <mergeCell ref="B179:C179"/>
    <mergeCell ref="D180:F180"/>
    <mergeCell ref="D181:F181"/>
    <mergeCell ref="B180:C180"/>
    <mergeCell ref="B181:C181"/>
    <mergeCell ref="D183:F183"/>
    <mergeCell ref="D177:F177"/>
    <mergeCell ref="H185:I185"/>
    <mergeCell ref="H186:I186"/>
    <mergeCell ref="H180:I180"/>
    <mergeCell ref="E132:F132"/>
    <mergeCell ref="G132:I132"/>
    <mergeCell ref="B129:J129"/>
    <mergeCell ref="B130:D130"/>
    <mergeCell ref="E130:F130"/>
    <mergeCell ref="B203:C203"/>
    <mergeCell ref="H201:I201"/>
    <mergeCell ref="D201:F201"/>
    <mergeCell ref="D203:F203"/>
    <mergeCell ref="B201:C201"/>
    <mergeCell ref="B193:C193"/>
    <mergeCell ref="B195:C195"/>
    <mergeCell ref="D195:F195"/>
    <mergeCell ref="B196:C196"/>
    <mergeCell ref="D196:F196"/>
    <mergeCell ref="H194:I194"/>
    <mergeCell ref="D202:F202"/>
    <mergeCell ref="H203:I203"/>
    <mergeCell ref="H200:I200"/>
    <mergeCell ref="B202:C202"/>
    <mergeCell ref="B200:C200"/>
    <mergeCell ref="B194:C194"/>
    <mergeCell ref="D194:F194"/>
    <mergeCell ref="B15:J15"/>
    <mergeCell ref="B7:J7"/>
    <mergeCell ref="G126:I126"/>
    <mergeCell ref="G127:I127"/>
    <mergeCell ref="B115:I115"/>
    <mergeCell ref="B139:J141"/>
    <mergeCell ref="B64:J66"/>
    <mergeCell ref="B148:J149"/>
    <mergeCell ref="B150:J152"/>
    <mergeCell ref="B11:J13"/>
    <mergeCell ref="B43:H43"/>
    <mergeCell ref="D14:J14"/>
    <mergeCell ref="B142:J146"/>
    <mergeCell ref="B44:I44"/>
    <mergeCell ref="B52:J56"/>
    <mergeCell ref="B45:I45"/>
    <mergeCell ref="B46:I46"/>
    <mergeCell ref="B47:I47"/>
    <mergeCell ref="B48:I48"/>
    <mergeCell ref="B50:J51"/>
    <mergeCell ref="B77:J77"/>
    <mergeCell ref="B131:D131"/>
    <mergeCell ref="E131:F131"/>
    <mergeCell ref="G131:I131"/>
  </mergeCells>
  <conditionalFormatting sqref="G249">
    <cfRule type="expression" dxfId="128" priority="43">
      <formula>G249&lt;0</formula>
    </cfRule>
    <cfRule type="expression" dxfId="127" priority="44">
      <formula>G249&gt;0</formula>
    </cfRule>
    <cfRule type="expression" dxfId="126" priority="45">
      <formula>G249=0</formula>
    </cfRule>
  </conditionalFormatting>
  <conditionalFormatting sqref="H249:I249">
    <cfRule type="expression" dxfId="125" priority="40">
      <formula>H249&lt;0</formula>
    </cfRule>
    <cfRule type="expression" dxfId="124" priority="41">
      <formula>H249&gt;0</formula>
    </cfRule>
    <cfRule type="expression" dxfId="123" priority="42">
      <formula>H249=0</formula>
    </cfRule>
  </conditionalFormatting>
  <conditionalFormatting sqref="J249">
    <cfRule type="expression" dxfId="122" priority="37">
      <formula>J249&lt;0</formula>
    </cfRule>
    <cfRule type="expression" dxfId="121" priority="38">
      <formula>J249&gt;0</formula>
    </cfRule>
    <cfRule type="expression" dxfId="120" priority="39">
      <formula>J249=0</formula>
    </cfRule>
  </conditionalFormatting>
  <conditionalFormatting sqref="H251:I251">
    <cfRule type="expression" dxfId="119" priority="34">
      <formula>H251&lt;0</formula>
    </cfRule>
    <cfRule type="expression" dxfId="118" priority="35">
      <formula>H251&gt;0</formula>
    </cfRule>
    <cfRule type="expression" dxfId="117" priority="36">
      <formula>"H169=0"</formula>
    </cfRule>
  </conditionalFormatting>
  <conditionalFormatting sqref="J251">
    <cfRule type="expression" dxfId="116" priority="31">
      <formula>J251&lt;0</formula>
    </cfRule>
    <cfRule type="expression" dxfId="115" priority="32">
      <formula>J251&gt;0</formula>
    </cfRule>
    <cfRule type="expression" dxfId="114" priority="33">
      <formula>J251=0</formula>
    </cfRule>
  </conditionalFormatting>
  <conditionalFormatting sqref="G253">
    <cfRule type="expression" dxfId="113" priority="28">
      <formula>G253&lt;0</formula>
    </cfRule>
    <cfRule type="expression" dxfId="112" priority="29">
      <formula>G253&gt;0</formula>
    </cfRule>
    <cfRule type="expression" dxfId="111" priority="30">
      <formula>G253=0</formula>
    </cfRule>
  </conditionalFormatting>
  <conditionalFormatting sqref="H253:I253">
    <cfRule type="expression" dxfId="110" priority="25">
      <formula>H253&lt;0</formula>
    </cfRule>
    <cfRule type="expression" dxfId="109" priority="26">
      <formula>H253&gt;0</formula>
    </cfRule>
    <cfRule type="expression" dxfId="108" priority="27">
      <formula>H253=0</formula>
    </cfRule>
  </conditionalFormatting>
  <conditionalFormatting sqref="J253">
    <cfRule type="expression" dxfId="107" priority="22">
      <formula>J253&lt;0</formula>
    </cfRule>
    <cfRule type="expression" dxfId="106" priority="23">
      <formula>J253&gt;0</formula>
    </cfRule>
    <cfRule type="expression" dxfId="105" priority="24">
      <formula>J253=0</formula>
    </cfRule>
  </conditionalFormatting>
  <conditionalFormatting sqref="D14:J14">
    <cfRule type="containsText" dxfId="104" priority="2" operator="containsText" text="stop">
      <formula>NOT(ISERROR(SEARCH("stop",D14)))</formula>
    </cfRule>
  </conditionalFormatting>
  <conditionalFormatting sqref="D27:J27">
    <cfRule type="containsText" dxfId="103" priority="1" operator="containsText" text="stop">
      <formula>NOT(ISERROR(SEARCH("stop",D27)))</formula>
    </cfRule>
  </conditionalFormatting>
  <dataValidations count="12">
    <dataValidation operator="equal" allowBlank="1" showInputMessage="1" showErrorMessage="1" sqref="J48:J49"/>
    <dataValidation type="whole" operator="greaterThan" allowBlank="1" showInputMessage="1" showErrorMessage="1" errorTitle="Input Error" error="Input a valid number of the annual units you expect to sell." sqref="G123:G127">
      <formula1>0</formula1>
    </dataValidation>
    <dataValidation type="decimal" operator="greaterThan" allowBlank="1" showInputMessage="1" showErrorMessage="1" errorTitle="Input Error" error="Input a valid purchase cost for the good you are selling._x000a_" sqref="E123:F127">
      <formula1>0</formula1>
    </dataValidation>
    <dataValidation type="whole" operator="greaterThanOrEqual" allowBlank="1" showInputMessage="1" showErrorMessage="1" errorTitle="Input Error" error="Provide the number of units of service that you anticipate selling._x000a_" sqref="G131:I136">
      <formula1>0</formula1>
    </dataValidation>
    <dataValidation type="decimal" operator="greaterThanOrEqual" allowBlank="1" showInputMessage="1" showErrorMessage="1" errorTitle="Input Error" error="Provide the rate you charge for the service provided." sqref="E131:F136">
      <formula1>0</formula1>
    </dataValidation>
    <dataValidation allowBlank="1" showInputMessage="1" showErrorMessage="1" errorTitle="Input Error" error="Input a valid dollar amount for your expense." sqref="G238:J239 I236 I206:I207 I201:I203 I219:I224 I226:I227 H201:H204 I230:I231 I234 H206:H236 G201:G236 J201:J236"/>
    <dataValidation allowBlank="1" showInputMessage="1" showErrorMessage="1" errorTitle="Input Error" error="Input a valid dollar amount for your fund transfers._x000a_" sqref="G243:H246 J243:J246 I243:I244 I246"/>
    <dataValidation type="decimal" operator="greaterThanOrEqual" allowBlank="1" showInputMessage="1" showErrorMessage="1" errorTitle="Input Error" error="Input a valid dollar amount for your anticipated revenue." sqref="J196:J197 G196:H197 J172:J193 G172:G193 H172:H194 I172 I174:I189">
      <formula1>0</formula1>
    </dataValidation>
    <dataValidation operator="greaterThanOrEqual" allowBlank="1" showInputMessage="1" showErrorMessage="1" errorTitle="Input Error" error="Input a valid dollar amount for your anticipated revenue." sqref="G195:J195 G237:J237"/>
    <dataValidation operator="lessThanOrEqual" allowBlank="1" showInputMessage="1" showErrorMessage="1" sqref="J45:J47"/>
    <dataValidation type="textLength" allowBlank="1" showInputMessage="1" showErrorMessage="1" errorTitle="Six-Digit Organization Code" error="Enter a six-digit organization code. " sqref="F113">
      <formula1>6</formula1>
      <formula2>6</formula2>
    </dataValidation>
    <dataValidation type="decimal" operator="lessThanOrEqual" allowBlank="1" showInputMessage="1" showErrorMessage="1" errorTitle="Input Error" error="Input a valid dollar amount for your anticipated revenue." sqref="G194 J194">
      <formula1>0</formula1>
    </dataValidation>
  </dataValidations>
  <hyperlinks>
    <hyperlink ref="B108:J109" r:id="rId1" display="If &quot;No&quot;, be aware that you must process all receivable transactions through Banner Accounts Receivable (Banner AR), which is the University's centralized billing system.  For more information, see Section 5 of the Business and Financial Policies and Procedures. "/>
  </hyperlinks>
  <pageMargins left="0.7" right="0.7" top="0.75" bottom="0.75" header="0.3" footer="0.3"/>
  <pageSetup scale="60" fitToHeight="0" orientation="portrait" r:id="rId2"/>
  <rowBreaks count="4" manualBreakCount="4">
    <brk id="57" max="10" man="1"/>
    <brk id="114" max="10" man="1"/>
    <brk id="169" max="10" man="1"/>
    <brk id="240" max="10" man="1"/>
  </rowBreaks>
  <drawing r:id="rId3"/>
  <extLst>
    <ext xmlns:x14="http://schemas.microsoft.com/office/spreadsheetml/2009/9/main" uri="{78C0D931-6437-407d-A8EE-F0AAD7539E65}">
      <x14:conditionalFormattings>
        <x14:conditionalFormatting xmlns:xm="http://schemas.microsoft.com/office/excel/2006/main">
          <x14:cfRule type="cellIs" priority="54" operator="equal" id="{7E7AF3EA-1FA3-4498-88F7-B2B19B497B3F}">
            <xm:f>'Master Tab'!$B$77</xm:f>
            <x14:dxf>
              <font>
                <b/>
                <i val="0"/>
                <color theme="0"/>
              </font>
              <fill>
                <patternFill>
                  <bgColor rgb="FFFF0000"/>
                </patternFill>
              </fill>
            </x14:dxf>
          </x14:cfRule>
          <xm:sqref>L86:O86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'Master Tab'!$B$3:$B$5</xm:f>
          </x14:formula1>
          <xm:sqref>C73</xm:sqref>
        </x14:dataValidation>
        <x14:dataValidation type="list" allowBlank="1" showInputMessage="1" showErrorMessage="1">
          <x14:formula1>
            <xm:f>'Master Tab'!$B$3:$B$4</xm:f>
          </x14:formula1>
          <xm:sqref>C61 C78 C84 C106 C113 C119 F119 C27</xm:sqref>
        </x14:dataValidation>
        <x14:dataValidation type="list" allowBlank="1" showInputMessage="1" showErrorMessage="1" errorTitle="Stop" error="If yes,  stop filling out this form and contact your applicable University's Grants and Contracts Office before continuing ">
          <x14:formula1>
            <xm:f>'Master Tab'!$B$3:$B$4</xm:f>
          </x14:formula1>
          <xm:sqref>C14</xm:sqref>
        </x14:dataValidation>
        <x14:dataValidation type="list" allowBlank="1" showInputMessage="1" showErrorMessage="1">
          <x14:formula1>
            <xm:f>'Master Tab'!$B$79:$B$82</xm:f>
          </x14:formula1>
          <xm:sqref>C86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2060"/>
  </sheetPr>
  <dimension ref="A1:H52"/>
  <sheetViews>
    <sheetView showGridLines="0" zoomScaleNormal="100" workbookViewId="0">
      <selection activeCell="A7" sqref="A7:H7"/>
    </sheetView>
  </sheetViews>
  <sheetFormatPr defaultColWidth="9.140625" defaultRowHeight="15" x14ac:dyDescent="0.25"/>
  <cols>
    <col min="1" max="1" width="11.42578125" style="7" customWidth="1"/>
    <col min="2" max="7" width="9.140625" style="7"/>
    <col min="8" max="8" width="27.85546875" style="7" customWidth="1"/>
    <col min="9" max="16384" width="9.140625" style="7"/>
  </cols>
  <sheetData>
    <row r="1" spans="1:8" x14ac:dyDescent="0.25">
      <c r="A1" s="1"/>
      <c r="B1" s="2"/>
      <c r="C1" s="2"/>
      <c r="D1" s="2"/>
      <c r="E1" s="2"/>
      <c r="F1" s="2"/>
      <c r="G1" s="2"/>
      <c r="H1" s="3"/>
    </row>
    <row r="2" spans="1:8" x14ac:dyDescent="0.25">
      <c r="A2" s="4"/>
      <c r="B2" s="5"/>
      <c r="C2" s="5"/>
      <c r="D2" s="5"/>
      <c r="E2" s="5"/>
      <c r="F2" s="5"/>
      <c r="G2" s="5"/>
      <c r="H2" s="6"/>
    </row>
    <row r="3" spans="1:8" x14ac:dyDescent="0.25">
      <c r="A3" s="4"/>
      <c r="B3" s="5"/>
      <c r="C3" s="5"/>
      <c r="D3" s="5"/>
      <c r="E3" s="5"/>
      <c r="F3" s="5"/>
      <c r="G3" s="5"/>
      <c r="H3" s="6"/>
    </row>
    <row r="4" spans="1:8" x14ac:dyDescent="0.25">
      <c r="A4" s="4"/>
      <c r="B4" s="5"/>
      <c r="C4" s="5"/>
      <c r="D4" s="5"/>
      <c r="E4" s="5"/>
      <c r="F4" s="5"/>
      <c r="G4" s="5"/>
      <c r="H4" s="6"/>
    </row>
    <row r="5" spans="1:8" ht="15" customHeight="1" x14ac:dyDescent="0.3">
      <c r="A5" s="659" t="s">
        <v>570</v>
      </c>
      <c r="B5" s="660"/>
      <c r="C5" s="660"/>
      <c r="D5" s="660"/>
      <c r="E5" s="660"/>
      <c r="F5" s="660"/>
      <c r="G5" s="660"/>
      <c r="H5" s="661"/>
    </row>
    <row r="6" spans="1:8" ht="12.75" customHeight="1" x14ac:dyDescent="0.3">
      <c r="A6" s="373"/>
      <c r="B6" s="374"/>
      <c r="C6" s="374"/>
      <c r="D6" s="374"/>
      <c r="E6" s="374"/>
      <c r="F6" s="374"/>
      <c r="G6" s="374"/>
      <c r="H6" s="375"/>
    </row>
    <row r="7" spans="1:8" ht="18.75" x14ac:dyDescent="0.3">
      <c r="A7" s="668" t="s">
        <v>572</v>
      </c>
      <c r="B7" s="669"/>
      <c r="C7" s="669"/>
      <c r="D7" s="669"/>
      <c r="E7" s="669"/>
      <c r="F7" s="669"/>
      <c r="G7" s="669"/>
      <c r="H7" s="670"/>
    </row>
    <row r="8" spans="1:8" ht="15" customHeight="1" x14ac:dyDescent="0.3">
      <c r="A8" s="400"/>
      <c r="B8" s="401"/>
      <c r="C8" s="401"/>
      <c r="D8" s="401"/>
      <c r="E8" s="401"/>
      <c r="F8" s="401"/>
      <c r="G8" s="401"/>
      <c r="H8" s="402"/>
    </row>
    <row r="9" spans="1:8" ht="20.25" customHeight="1" x14ac:dyDescent="0.25">
      <c r="A9" s="662" t="s">
        <v>536</v>
      </c>
      <c r="B9" s="663"/>
      <c r="C9" s="663"/>
      <c r="D9" s="663"/>
      <c r="E9" s="663"/>
      <c r="F9" s="663"/>
      <c r="G9" s="663"/>
      <c r="H9" s="664"/>
    </row>
    <row r="10" spans="1:8" x14ac:dyDescent="0.25">
      <c r="A10" s="370"/>
      <c r="B10" s="371"/>
      <c r="C10" s="371"/>
      <c r="D10" s="371"/>
      <c r="E10" s="371"/>
      <c r="F10" s="371"/>
      <c r="G10" s="371"/>
      <c r="H10" s="372"/>
    </row>
    <row r="11" spans="1:8" ht="46.15" customHeight="1" x14ac:dyDescent="0.25">
      <c r="A11" s="665" t="s">
        <v>537</v>
      </c>
      <c r="B11" s="666"/>
      <c r="C11" s="666"/>
      <c r="D11" s="666"/>
      <c r="E11" s="666"/>
      <c r="F11" s="666"/>
      <c r="G11" s="666"/>
      <c r="H11" s="667"/>
    </row>
    <row r="12" spans="1:8" x14ac:dyDescent="0.25">
      <c r="A12" s="354"/>
      <c r="B12" s="355"/>
      <c r="C12" s="355"/>
      <c r="D12" s="355"/>
      <c r="E12" s="355"/>
      <c r="F12" s="355"/>
      <c r="G12" s="355"/>
      <c r="H12" s="356"/>
    </row>
    <row r="13" spans="1:8" ht="46.15" customHeight="1" x14ac:dyDescent="0.25">
      <c r="A13" s="665" t="s">
        <v>538</v>
      </c>
      <c r="B13" s="666"/>
      <c r="C13" s="666"/>
      <c r="D13" s="666"/>
      <c r="E13" s="666"/>
      <c r="F13" s="666"/>
      <c r="G13" s="666"/>
      <c r="H13" s="667"/>
    </row>
    <row r="14" spans="1:8" x14ac:dyDescent="0.25">
      <c r="A14" s="354"/>
      <c r="B14" s="355"/>
      <c r="C14" s="355"/>
      <c r="D14" s="355"/>
      <c r="E14" s="355"/>
      <c r="F14" s="355"/>
      <c r="G14" s="355"/>
      <c r="H14" s="356"/>
    </row>
    <row r="15" spans="1:8" ht="58.9" customHeight="1" x14ac:dyDescent="0.25">
      <c r="A15" s="665" t="s">
        <v>628</v>
      </c>
      <c r="B15" s="666"/>
      <c r="C15" s="666"/>
      <c r="D15" s="666"/>
      <c r="E15" s="666"/>
      <c r="F15" s="666"/>
      <c r="G15" s="666"/>
      <c r="H15" s="667"/>
    </row>
    <row r="16" spans="1:8" x14ac:dyDescent="0.25">
      <c r="A16" s="354"/>
      <c r="B16" s="355"/>
      <c r="C16" s="355"/>
      <c r="D16" s="355"/>
      <c r="E16" s="355"/>
      <c r="F16" s="355"/>
      <c r="G16" s="355"/>
      <c r="H16" s="356"/>
    </row>
    <row r="17" spans="1:8" ht="133.15" customHeight="1" x14ac:dyDescent="0.25">
      <c r="A17" s="665" t="s">
        <v>613</v>
      </c>
      <c r="B17" s="666"/>
      <c r="C17" s="666"/>
      <c r="D17" s="666"/>
      <c r="E17" s="666"/>
      <c r="F17" s="666"/>
      <c r="G17" s="666"/>
      <c r="H17" s="667"/>
    </row>
    <row r="18" spans="1:8" x14ac:dyDescent="0.25">
      <c r="A18" s="364"/>
      <c r="B18" s="365"/>
      <c r="C18" s="365"/>
      <c r="D18" s="365"/>
      <c r="E18" s="365"/>
      <c r="F18" s="365"/>
      <c r="G18" s="365"/>
      <c r="H18" s="366"/>
    </row>
    <row r="19" spans="1:8" s="12" customFormat="1" ht="102" customHeight="1" x14ac:dyDescent="0.25">
      <c r="A19" s="665" t="s">
        <v>614</v>
      </c>
      <c r="B19" s="666"/>
      <c r="C19" s="666"/>
      <c r="D19" s="666"/>
      <c r="E19" s="666"/>
      <c r="F19" s="666"/>
      <c r="G19" s="666"/>
      <c r="H19" s="667"/>
    </row>
    <row r="20" spans="1:8" x14ac:dyDescent="0.25">
      <c r="A20" s="680" t="s">
        <v>539</v>
      </c>
      <c r="B20" s="681"/>
      <c r="C20" s="681"/>
      <c r="D20" s="681"/>
      <c r="E20" s="681"/>
      <c r="F20" s="681"/>
      <c r="G20" s="681"/>
      <c r="H20" s="682"/>
    </row>
    <row r="21" spans="1:8" x14ac:dyDescent="0.25">
      <c r="A21" s="357"/>
      <c r="B21" s="358"/>
      <c r="C21" s="358"/>
      <c r="D21" s="358"/>
      <c r="E21" s="358"/>
      <c r="F21" s="358"/>
      <c r="G21" s="358"/>
      <c r="H21" s="359"/>
    </row>
    <row r="22" spans="1:8" ht="48.6" customHeight="1" x14ac:dyDescent="0.25">
      <c r="A22" s="654" t="s">
        <v>615</v>
      </c>
      <c r="B22" s="515"/>
      <c r="C22" s="515"/>
      <c r="D22" s="515"/>
      <c r="E22" s="515"/>
      <c r="F22" s="515"/>
      <c r="G22" s="515"/>
      <c r="H22" s="655"/>
    </row>
    <row r="23" spans="1:8" s="70" customFormat="1" x14ac:dyDescent="0.25">
      <c r="A23" s="643" t="s">
        <v>540</v>
      </c>
      <c r="B23" s="644"/>
      <c r="C23" s="644"/>
      <c r="D23" s="644"/>
      <c r="E23" s="644"/>
      <c r="F23" s="644"/>
      <c r="G23" s="644"/>
      <c r="H23" s="645"/>
    </row>
    <row r="24" spans="1:8" s="70" customFormat="1" x14ac:dyDescent="0.25">
      <c r="A24" s="405"/>
      <c r="B24" s="406"/>
      <c r="C24" s="406"/>
      <c r="D24" s="406"/>
      <c r="E24" s="406"/>
      <c r="F24" s="406"/>
      <c r="G24" s="406"/>
      <c r="H24" s="407"/>
    </row>
    <row r="25" spans="1:8" s="12" customFormat="1" ht="48" customHeight="1" x14ac:dyDescent="0.25">
      <c r="A25" s="646" t="s">
        <v>629</v>
      </c>
      <c r="B25" s="647"/>
      <c r="C25" s="647"/>
      <c r="D25" s="647"/>
      <c r="E25" s="647"/>
      <c r="F25" s="647"/>
      <c r="G25" s="647"/>
      <c r="H25" s="648"/>
    </row>
    <row r="26" spans="1:8" x14ac:dyDescent="0.25">
      <c r="A26" s="651" t="s">
        <v>560</v>
      </c>
      <c r="B26" s="652"/>
      <c r="C26" s="652"/>
      <c r="D26" s="652"/>
      <c r="E26" s="652"/>
      <c r="F26" s="652"/>
      <c r="G26" s="652"/>
      <c r="H26" s="653"/>
    </row>
    <row r="27" spans="1:8" x14ac:dyDescent="0.25">
      <c r="A27" s="408"/>
      <c r="B27" s="409"/>
      <c r="C27" s="409"/>
      <c r="D27" s="409"/>
      <c r="E27" s="409"/>
      <c r="F27" s="409"/>
      <c r="G27" s="409"/>
      <c r="H27" s="410"/>
    </row>
    <row r="28" spans="1:8" s="12" customFormat="1" ht="58.15" customHeight="1" x14ac:dyDescent="0.25">
      <c r="A28" s="654" t="s">
        <v>562</v>
      </c>
      <c r="B28" s="515"/>
      <c r="C28" s="515"/>
      <c r="D28" s="515"/>
      <c r="E28" s="515"/>
      <c r="F28" s="515"/>
      <c r="G28" s="515"/>
      <c r="H28" s="655"/>
    </row>
    <row r="29" spans="1:8" x14ac:dyDescent="0.25">
      <c r="A29" s="651" t="s">
        <v>561</v>
      </c>
      <c r="B29" s="652"/>
      <c r="C29" s="652"/>
      <c r="D29" s="652"/>
      <c r="E29" s="652"/>
      <c r="F29" s="652"/>
      <c r="G29" s="652"/>
      <c r="H29" s="653"/>
    </row>
    <row r="30" spans="1:8" x14ac:dyDescent="0.25">
      <c r="A30" s="408"/>
      <c r="B30" s="409"/>
      <c r="C30" s="409"/>
      <c r="D30" s="409"/>
      <c r="E30" s="409"/>
      <c r="F30" s="409"/>
      <c r="G30" s="409"/>
      <c r="H30" s="410"/>
    </row>
    <row r="31" spans="1:8" ht="45" customHeight="1" x14ac:dyDescent="0.25">
      <c r="A31" s="654" t="s">
        <v>564</v>
      </c>
      <c r="B31" s="515"/>
      <c r="C31" s="515"/>
      <c r="D31" s="515"/>
      <c r="E31" s="515"/>
      <c r="F31" s="515"/>
      <c r="G31" s="515"/>
      <c r="H31" s="655"/>
    </row>
    <row r="32" spans="1:8" ht="15" customHeight="1" x14ac:dyDescent="0.25">
      <c r="A32" s="656" t="s">
        <v>563</v>
      </c>
      <c r="B32" s="657"/>
      <c r="C32" s="657"/>
      <c r="D32" s="657"/>
      <c r="E32" s="657"/>
      <c r="F32" s="657"/>
      <c r="G32" s="657"/>
      <c r="H32" s="658"/>
    </row>
    <row r="33" spans="1:8" ht="15" customHeight="1" x14ac:dyDescent="0.25">
      <c r="A33" s="367"/>
      <c r="B33" s="368"/>
      <c r="C33" s="368"/>
      <c r="D33" s="368"/>
      <c r="E33" s="368"/>
      <c r="F33" s="368"/>
      <c r="G33" s="368"/>
      <c r="H33" s="369"/>
    </row>
    <row r="34" spans="1:8" ht="87.6" customHeight="1" x14ac:dyDescent="0.25">
      <c r="A34" s="654" t="s">
        <v>565</v>
      </c>
      <c r="B34" s="515"/>
      <c r="C34" s="515"/>
      <c r="D34" s="515"/>
      <c r="E34" s="515"/>
      <c r="F34" s="515"/>
      <c r="G34" s="515"/>
      <c r="H34" s="655"/>
    </row>
    <row r="35" spans="1:8" ht="15" customHeight="1" x14ac:dyDescent="0.25">
      <c r="A35" s="671" t="s">
        <v>566</v>
      </c>
      <c r="B35" s="672"/>
      <c r="C35" s="672"/>
      <c r="D35" s="672"/>
      <c r="E35" s="672"/>
      <c r="F35" s="672"/>
      <c r="G35" s="672"/>
      <c r="H35" s="673"/>
    </row>
    <row r="36" spans="1:8" ht="15" customHeight="1" x14ac:dyDescent="0.25">
      <c r="A36" s="367"/>
      <c r="B36" s="368"/>
      <c r="C36" s="368"/>
      <c r="D36" s="368"/>
      <c r="E36" s="368"/>
      <c r="F36" s="368"/>
      <c r="G36" s="368"/>
      <c r="H36" s="369"/>
    </row>
    <row r="37" spans="1:8" s="12" customFormat="1" ht="34.9" customHeight="1" x14ac:dyDescent="0.25">
      <c r="A37" s="654" t="s">
        <v>567</v>
      </c>
      <c r="B37" s="515"/>
      <c r="C37" s="515"/>
      <c r="D37" s="515"/>
      <c r="E37" s="515"/>
      <c r="F37" s="515"/>
      <c r="G37" s="515"/>
      <c r="H37" s="655"/>
    </row>
    <row r="38" spans="1:8" x14ac:dyDescent="0.25">
      <c r="A38" s="674" t="s">
        <v>568</v>
      </c>
      <c r="B38" s="675"/>
      <c r="C38" s="675"/>
      <c r="D38" s="675"/>
      <c r="E38" s="675"/>
      <c r="F38" s="675"/>
      <c r="G38" s="675"/>
      <c r="H38" s="676"/>
    </row>
    <row r="39" spans="1:8" x14ac:dyDescent="0.25">
      <c r="A39" s="397"/>
      <c r="B39" s="398"/>
      <c r="C39" s="398"/>
      <c r="D39" s="398"/>
      <c r="E39" s="398"/>
      <c r="F39" s="398"/>
      <c r="G39" s="398"/>
      <c r="H39" s="399"/>
    </row>
    <row r="40" spans="1:8" ht="15" customHeight="1" x14ac:dyDescent="0.25">
      <c r="A40" s="677" t="s">
        <v>569</v>
      </c>
      <c r="B40" s="678"/>
      <c r="C40" s="678"/>
      <c r="D40" s="678"/>
      <c r="E40" s="678"/>
      <c r="F40" s="678"/>
      <c r="G40" s="678"/>
      <c r="H40" s="679"/>
    </row>
    <row r="41" spans="1:8" ht="15" customHeight="1" x14ac:dyDescent="0.25">
      <c r="A41" s="677"/>
      <c r="B41" s="678"/>
      <c r="C41" s="678"/>
      <c r="D41" s="678"/>
      <c r="E41" s="678"/>
      <c r="F41" s="678"/>
      <c r="G41" s="678"/>
      <c r="H41" s="679"/>
    </row>
    <row r="42" spans="1:8" x14ac:dyDescent="0.25">
      <c r="A42" s="376"/>
      <c r="B42" s="377"/>
      <c r="C42" s="377"/>
      <c r="D42" s="377"/>
      <c r="E42" s="377"/>
      <c r="F42" s="377"/>
      <c r="G42" s="377"/>
      <c r="H42" s="378"/>
    </row>
    <row r="43" spans="1:8" s="12" customFormat="1" ht="57.6" customHeight="1" x14ac:dyDescent="0.25">
      <c r="A43" s="646" t="s">
        <v>648</v>
      </c>
      <c r="B43" s="647"/>
      <c r="C43" s="647"/>
      <c r="D43" s="647"/>
      <c r="E43" s="647"/>
      <c r="F43" s="647"/>
      <c r="G43" s="647"/>
      <c r="H43" s="648"/>
    </row>
    <row r="44" spans="1:8" ht="15" customHeight="1" x14ac:dyDescent="0.25">
      <c r="A44" s="354"/>
      <c r="B44" s="355"/>
      <c r="C44" s="355"/>
      <c r="D44" s="355"/>
      <c r="E44" s="355"/>
      <c r="F44" s="355"/>
      <c r="G44" s="355"/>
      <c r="H44" s="356"/>
    </row>
    <row r="45" spans="1:8" x14ac:dyDescent="0.25">
      <c r="A45" s="649" t="s">
        <v>77</v>
      </c>
      <c r="B45" s="650"/>
      <c r="C45" s="637"/>
      <c r="D45" s="638"/>
      <c r="E45" s="638"/>
      <c r="F45" s="638"/>
      <c r="G45" s="639"/>
      <c r="H45" s="76"/>
    </row>
    <row r="46" spans="1:8" x14ac:dyDescent="0.25">
      <c r="A46" s="77"/>
      <c r="B46" s="411"/>
      <c r="C46" s="79"/>
      <c r="D46" s="79"/>
      <c r="E46" s="79"/>
      <c r="F46" s="79"/>
      <c r="G46" s="79"/>
      <c r="H46" s="80"/>
    </row>
    <row r="47" spans="1:8" ht="15" customHeight="1" x14ac:dyDescent="0.25">
      <c r="A47" s="641" t="s">
        <v>177</v>
      </c>
      <c r="B47" s="642"/>
      <c r="C47" s="637"/>
      <c r="D47" s="638"/>
      <c r="E47" s="638"/>
      <c r="F47" s="638"/>
      <c r="G47" s="639"/>
      <c r="H47" s="81"/>
    </row>
    <row r="48" spans="1:8" ht="15" customHeight="1" x14ac:dyDescent="0.25">
      <c r="A48" s="403"/>
      <c r="B48" s="404"/>
      <c r="C48" s="82"/>
      <c r="D48" s="82"/>
      <c r="E48" s="82"/>
      <c r="F48" s="82"/>
      <c r="G48" s="82"/>
      <c r="H48" s="81"/>
    </row>
    <row r="49" spans="1:8" ht="15" customHeight="1" x14ac:dyDescent="0.25">
      <c r="A49" s="641" t="s">
        <v>201</v>
      </c>
      <c r="B49" s="642" t="s">
        <v>147</v>
      </c>
      <c r="C49" s="637"/>
      <c r="D49" s="638"/>
      <c r="E49" s="638"/>
      <c r="F49" s="638"/>
      <c r="G49" s="639"/>
      <c r="H49" s="81"/>
    </row>
    <row r="50" spans="1:8" ht="15" customHeight="1" x14ac:dyDescent="0.25">
      <c r="A50" s="163"/>
      <c r="B50" s="164"/>
      <c r="C50" s="164"/>
      <c r="D50" s="164"/>
      <c r="E50" s="164"/>
      <c r="F50" s="164"/>
      <c r="G50" s="164"/>
      <c r="H50" s="81"/>
    </row>
    <row r="51" spans="1:8" x14ac:dyDescent="0.25">
      <c r="A51" s="83"/>
      <c r="B51" s="166" t="s">
        <v>42</v>
      </c>
      <c r="C51" s="640"/>
      <c r="D51" s="638"/>
      <c r="E51" s="638"/>
      <c r="F51" s="638"/>
      <c r="G51" s="639"/>
      <c r="H51" s="165"/>
    </row>
    <row r="52" spans="1:8" ht="15.75" thickBot="1" x14ac:dyDescent="0.3">
      <c r="A52" s="379"/>
      <c r="B52" s="380"/>
      <c r="C52" s="380"/>
      <c r="D52" s="380"/>
      <c r="E52" s="380"/>
      <c r="F52" s="380"/>
      <c r="G52" s="380"/>
      <c r="H52" s="381"/>
    </row>
  </sheetData>
  <sheetProtection algorithmName="SHA-512" hashValue="Gh58PmmYYajZ0hd1GmI6F6W7fO13xVV8k/ccmX/kjIGHtxyvAtNXOeh01IpsIQpspELTU+uJ79cEEj/TUjy/Vg==" saltValue="sCgIIaOpdJy8926nRUv+0Q==" spinCount="100000" sheet="1" objects="1" scenarios="1"/>
  <mergeCells count="30">
    <mergeCell ref="A35:H35"/>
    <mergeCell ref="A37:H37"/>
    <mergeCell ref="A38:H38"/>
    <mergeCell ref="A40:H41"/>
    <mergeCell ref="A17:H17"/>
    <mergeCell ref="A22:H22"/>
    <mergeCell ref="A19:H19"/>
    <mergeCell ref="A20:H20"/>
    <mergeCell ref="A5:H5"/>
    <mergeCell ref="A9:H9"/>
    <mergeCell ref="A11:H11"/>
    <mergeCell ref="A13:H13"/>
    <mergeCell ref="A15:H15"/>
    <mergeCell ref="A7:H7"/>
    <mergeCell ref="C49:G49"/>
    <mergeCell ref="C51:G51"/>
    <mergeCell ref="A49:B49"/>
    <mergeCell ref="A23:H23"/>
    <mergeCell ref="A43:H43"/>
    <mergeCell ref="A47:B47"/>
    <mergeCell ref="C47:G47"/>
    <mergeCell ref="A45:B45"/>
    <mergeCell ref="C45:G45"/>
    <mergeCell ref="A25:H25"/>
    <mergeCell ref="A26:H26"/>
    <mergeCell ref="A28:H28"/>
    <mergeCell ref="A29:H29"/>
    <mergeCell ref="A31:H31"/>
    <mergeCell ref="A32:H32"/>
    <mergeCell ref="A34:H34"/>
  </mergeCells>
  <hyperlinks>
    <hyperlink ref="A23:H23" r:id="rId1" display="Section 18.13 - Unrelated Business Income Tax (UBIT)"/>
    <hyperlink ref="A38:H38" r:id="rId2" display="Section 21 - Merchant Card Processing"/>
    <hyperlink ref="A20:H20" r:id="rId3" display="        Year-End Fact Sheet"/>
    <hyperlink ref="A35:H35" r:id="rId4" display="Section 22 - Conduct a Physical Inventory to Adjust Your Merchandise Inventory Record"/>
    <hyperlink ref="A32:H32" r:id="rId5" display="Section 5 - Receivables"/>
    <hyperlink ref="A25:H25" r:id="rId6" display="(7) Sales tax must be collected on sales of tangible personal property and certain services as required by various taxing authorities. These types of sales and the related sales tax should be reported monthly to UAFR at uas@uillinois.edu.  See Section 18.6 in Business and Financial Policies and Procedures for further details: "/>
    <hyperlink ref="A43:H43" r:id="rId7" display="(13) By submitting this request and completing the information below, our unit approves the establishment of the requested self-supporting fund. We also affirm that we will comply with Section 22 of the Business and Financial Policies and Procedures and  that we have read the SSF Attestation Statement tab in its entirety:"/>
  </hyperlinks>
  <pageMargins left="0.7" right="0.7" top="0.75" bottom="0.75" header="0.3" footer="0.3"/>
  <pageSetup scale="80" orientation="portrait" r:id="rId8"/>
  <rowBreaks count="1" manualBreakCount="1">
    <brk id="24" max="7"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M89"/>
  <sheetViews>
    <sheetView showGridLines="0" zoomScaleNormal="100" workbookViewId="0">
      <selection activeCell="C51" sqref="C51"/>
    </sheetView>
  </sheetViews>
  <sheetFormatPr defaultColWidth="9.140625" defaultRowHeight="15" x14ac:dyDescent="0.25"/>
  <cols>
    <col min="1" max="4" width="9.140625" style="7"/>
    <col min="5" max="5" width="15.28515625" style="7" customWidth="1"/>
    <col min="6" max="8" width="9.140625" style="7"/>
    <col min="9" max="9" width="10.140625" style="7" customWidth="1"/>
    <col min="10" max="10" width="13.85546875" style="7" customWidth="1"/>
    <col min="11" max="12" width="9.140625" style="7"/>
    <col min="13" max="13" width="14.5703125" style="7" customWidth="1"/>
    <col min="14" max="16384" width="9.140625" style="7"/>
  </cols>
  <sheetData>
    <row r="1" spans="1:13" x14ac:dyDescent="0.25">
      <c r="A1" s="245"/>
      <c r="B1" s="5"/>
      <c r="C1" s="5"/>
      <c r="D1" s="5"/>
      <c r="E1" s="5"/>
      <c r="F1" s="5"/>
      <c r="G1" s="5"/>
      <c r="H1" s="5"/>
      <c r="I1" s="5"/>
      <c r="J1" s="5"/>
      <c r="K1" s="5"/>
      <c r="L1" s="5"/>
      <c r="M1" s="6"/>
    </row>
    <row r="2" spans="1:13" x14ac:dyDescent="0.25">
      <c r="A2" s="4"/>
      <c r="B2" s="5"/>
      <c r="C2" s="5"/>
      <c r="D2" s="5"/>
      <c r="E2" s="5"/>
      <c r="F2" s="5"/>
      <c r="G2" s="5"/>
      <c r="H2" s="5"/>
      <c r="I2" s="5"/>
      <c r="J2" s="5"/>
      <c r="K2" s="5"/>
      <c r="L2" s="5"/>
      <c r="M2" s="6"/>
    </row>
    <row r="3" spans="1:13" x14ac:dyDescent="0.25">
      <c r="A3" s="4"/>
      <c r="B3" s="5"/>
      <c r="C3" s="5"/>
      <c r="D3" s="5"/>
      <c r="E3" s="5"/>
      <c r="F3" s="5"/>
      <c r="G3" s="5"/>
      <c r="H3" s="5"/>
      <c r="I3" s="5"/>
      <c r="J3" s="5"/>
      <c r="K3" s="5"/>
      <c r="L3" s="5"/>
      <c r="M3" s="6"/>
    </row>
    <row r="4" spans="1:13" x14ac:dyDescent="0.25">
      <c r="A4" s="4"/>
      <c r="B4" s="5"/>
      <c r="C4" s="5"/>
      <c r="D4" s="5"/>
      <c r="E4" s="5"/>
      <c r="F4" s="5"/>
      <c r="G4" s="5"/>
      <c r="H4" s="5"/>
      <c r="I4" s="5"/>
      <c r="J4" s="5"/>
      <c r="K4" s="5"/>
      <c r="L4" s="5"/>
      <c r="M4" s="6"/>
    </row>
    <row r="5" spans="1:13" ht="18.75" x14ac:dyDescent="0.3">
      <c r="A5" s="4"/>
      <c r="B5" s="5"/>
      <c r="C5" s="523" t="s">
        <v>582</v>
      </c>
      <c r="D5" s="523"/>
      <c r="E5" s="523"/>
      <c r="F5" s="523"/>
      <c r="G5" s="523"/>
      <c r="H5" s="523"/>
      <c r="I5" s="523"/>
      <c r="J5" s="523"/>
      <c r="K5" s="523"/>
      <c r="L5" s="5"/>
      <c r="M5" s="6"/>
    </row>
    <row r="6" spans="1:13" x14ac:dyDescent="0.25">
      <c r="A6" s="84"/>
      <c r="B6" s="88"/>
      <c r="C6" s="88"/>
      <c r="D6" s="88"/>
      <c r="E6" s="88"/>
      <c r="F6" s="88"/>
      <c r="G6" s="88"/>
      <c r="H6" s="88"/>
      <c r="I6" s="88"/>
      <c r="J6" s="88"/>
      <c r="K6" s="88"/>
      <c r="L6" s="88"/>
      <c r="M6" s="85"/>
    </row>
    <row r="7" spans="1:13" ht="22.5" x14ac:dyDescent="0.35">
      <c r="A7" s="84"/>
      <c r="B7" s="713" t="s">
        <v>581</v>
      </c>
      <c r="C7" s="713"/>
      <c r="D7" s="713"/>
      <c r="E7" s="713"/>
      <c r="F7" s="713"/>
      <c r="G7" s="713"/>
      <c r="H7" s="713"/>
      <c r="I7" s="713"/>
      <c r="J7" s="713"/>
      <c r="K7" s="713"/>
      <c r="L7" s="713"/>
      <c r="M7" s="85"/>
    </row>
    <row r="8" spans="1:13" x14ac:dyDescent="0.25">
      <c r="A8" s="84"/>
      <c r="B8" s="88"/>
      <c r="C8" s="88"/>
      <c r="D8" s="88"/>
      <c r="E8" s="88"/>
      <c r="F8" s="88"/>
      <c r="G8" s="88"/>
      <c r="H8" s="88"/>
      <c r="I8" s="88"/>
      <c r="J8" s="88"/>
      <c r="K8" s="88"/>
      <c r="L8" s="88"/>
      <c r="M8" s="85"/>
    </row>
    <row r="9" spans="1:13" x14ac:dyDescent="0.25">
      <c r="A9" s="84"/>
      <c r="B9" s="383" t="s">
        <v>583</v>
      </c>
      <c r="C9" s="92"/>
      <c r="G9" s="714" t="str">
        <f>IF(ISBLANK('FPI Code Request'!H55)," ",CONCATENATE('FPI Code Request'!G55," ",'FPI Code Request'!H55))</f>
        <v>701 Illinois Geothermal Coalition</v>
      </c>
      <c r="H9" s="715"/>
      <c r="I9" s="715"/>
      <c r="J9" s="715"/>
      <c r="K9" s="716"/>
      <c r="M9" s="85"/>
    </row>
    <row r="10" spans="1:13" x14ac:dyDescent="0.25">
      <c r="A10" s="84"/>
      <c r="B10" s="86"/>
      <c r="C10" s="86"/>
      <c r="D10" s="86"/>
      <c r="E10" s="86"/>
      <c r="F10" s="86"/>
      <c r="G10" s="86"/>
      <c r="H10" s="86"/>
      <c r="I10" s="86"/>
      <c r="J10" s="86"/>
      <c r="K10" s="86"/>
      <c r="L10" s="86"/>
      <c r="M10" s="85"/>
    </row>
    <row r="11" spans="1:13" ht="27" customHeight="1" x14ac:dyDescent="0.25">
      <c r="A11" s="84"/>
      <c r="B11" s="718" t="s">
        <v>586</v>
      </c>
      <c r="C11" s="718"/>
      <c r="D11" s="718"/>
      <c r="E11" s="718"/>
      <c r="F11" s="718"/>
      <c r="G11" s="718"/>
      <c r="H11" s="718"/>
      <c r="I11" s="718"/>
      <c r="J11" s="718"/>
      <c r="K11" s="718"/>
      <c r="L11" s="718"/>
      <c r="M11" s="85"/>
    </row>
    <row r="12" spans="1:13" ht="16.5" customHeight="1" x14ac:dyDescent="0.25">
      <c r="A12" s="84"/>
      <c r="B12" s="252"/>
      <c r="C12" s="250"/>
      <c r="D12" s="106"/>
      <c r="E12" s="106"/>
      <c r="F12" s="106"/>
      <c r="G12" s="106"/>
      <c r="H12" s="106"/>
      <c r="I12" s="106"/>
      <c r="J12" s="106"/>
      <c r="K12" s="106"/>
      <c r="L12" s="106"/>
      <c r="M12" s="85"/>
    </row>
    <row r="13" spans="1:13" ht="16.5" customHeight="1" x14ac:dyDescent="0.25">
      <c r="A13" s="84"/>
      <c r="B13" s="708" t="s">
        <v>585</v>
      </c>
      <c r="C13" s="708"/>
      <c r="D13" s="708"/>
      <c r="E13" s="708"/>
      <c r="F13" s="708"/>
      <c r="G13" s="708"/>
      <c r="H13" s="708"/>
      <c r="I13" s="708"/>
      <c r="J13" s="708"/>
      <c r="K13" s="708"/>
      <c r="L13" s="708"/>
      <c r="M13" s="85"/>
    </row>
    <row r="14" spans="1:13" ht="16.5" customHeight="1" x14ac:dyDescent="0.25">
      <c r="A14" s="84"/>
      <c r="B14" s="710" t="s">
        <v>395</v>
      </c>
      <c r="C14" s="710"/>
      <c r="D14" s="710"/>
      <c r="E14" s="710"/>
      <c r="F14" s="710"/>
      <c r="G14" s="710"/>
      <c r="H14" s="710"/>
      <c r="I14" s="710"/>
      <c r="J14" s="710"/>
      <c r="K14" s="710"/>
      <c r="L14" s="710"/>
      <c r="M14" s="85"/>
    </row>
    <row r="15" spans="1:13" ht="74.25" customHeight="1" x14ac:dyDescent="0.25">
      <c r="A15" s="84"/>
      <c r="B15" s="717" t="s">
        <v>630</v>
      </c>
      <c r="C15" s="717"/>
      <c r="D15" s="717"/>
      <c r="E15" s="717"/>
      <c r="F15" s="717"/>
      <c r="G15" s="717"/>
      <c r="H15" s="717"/>
      <c r="I15" s="717"/>
      <c r="J15" s="717"/>
      <c r="K15" s="717"/>
      <c r="L15" s="717"/>
      <c r="M15" s="85"/>
    </row>
    <row r="16" spans="1:13" x14ac:dyDescent="0.25">
      <c r="A16" s="84"/>
      <c r="B16" s="251"/>
      <c r="C16" s="251"/>
      <c r="D16" s="251"/>
      <c r="E16" s="251"/>
      <c r="F16" s="251"/>
      <c r="G16" s="251"/>
      <c r="H16" s="251"/>
      <c r="I16" s="251"/>
      <c r="J16" s="251"/>
      <c r="K16" s="251"/>
      <c r="L16" s="251"/>
      <c r="M16" s="85"/>
    </row>
    <row r="17" spans="1:13" ht="15" customHeight="1" x14ac:dyDescent="0.25">
      <c r="A17" s="84"/>
      <c r="B17" s="422" t="s">
        <v>591</v>
      </c>
      <c r="C17" s="422"/>
      <c r="D17" s="422"/>
      <c r="E17" s="422"/>
      <c r="F17" s="422"/>
      <c r="G17" s="422"/>
      <c r="H17" s="422"/>
      <c r="I17" s="422"/>
      <c r="J17" s="422"/>
      <c r="K17" s="422"/>
      <c r="L17" s="422"/>
      <c r="M17" s="85"/>
    </row>
    <row r="18" spans="1:13" x14ac:dyDescent="0.25">
      <c r="A18" s="84"/>
      <c r="B18" s="422"/>
      <c r="C18" s="422"/>
      <c r="D18" s="422"/>
      <c r="E18" s="422"/>
      <c r="F18" s="422"/>
      <c r="G18" s="422"/>
      <c r="H18" s="422"/>
      <c r="I18" s="422"/>
      <c r="J18" s="422"/>
      <c r="K18" s="422"/>
      <c r="L18" s="422"/>
      <c r="M18" s="85"/>
    </row>
    <row r="19" spans="1:13" x14ac:dyDescent="0.25">
      <c r="A19" s="84"/>
      <c r="B19" s="422"/>
      <c r="C19" s="422"/>
      <c r="D19" s="422"/>
      <c r="E19" s="422"/>
      <c r="F19" s="422"/>
      <c r="G19" s="422"/>
      <c r="H19" s="422"/>
      <c r="I19" s="422"/>
      <c r="J19" s="422"/>
      <c r="K19" s="422"/>
      <c r="L19" s="422"/>
      <c r="M19" s="85"/>
    </row>
    <row r="20" spans="1:13" x14ac:dyDescent="0.25">
      <c r="A20" s="84"/>
      <c r="B20" s="175"/>
      <c r="C20" s="175"/>
      <c r="D20" s="175"/>
      <c r="E20" s="175"/>
      <c r="F20" s="175"/>
      <c r="G20" s="175"/>
      <c r="H20" s="175"/>
      <c r="I20" s="175"/>
      <c r="J20" s="175"/>
      <c r="K20" s="175"/>
      <c r="L20" s="175"/>
      <c r="M20" s="85"/>
    </row>
    <row r="21" spans="1:13" ht="15" customHeight="1" x14ac:dyDescent="0.25">
      <c r="A21" s="84"/>
      <c r="B21" s="40"/>
      <c r="C21" s="170"/>
      <c r="D21" s="719" t="str">
        <f>IF(C21="Yes","Stop - Contact your applicable Grants office for further guidance on how to proceed.","")</f>
        <v/>
      </c>
      <c r="E21" s="720"/>
      <c r="F21" s="720"/>
      <c r="G21" s="720"/>
      <c r="H21" s="720"/>
      <c r="I21" s="720"/>
      <c r="J21" s="720"/>
      <c r="K21" s="720"/>
      <c r="L21" s="720"/>
      <c r="M21" s="85"/>
    </row>
    <row r="22" spans="1:13" x14ac:dyDescent="0.25">
      <c r="A22" s="84"/>
      <c r="B22" s="40"/>
      <c r="C22" s="5"/>
      <c r="D22" s="182"/>
      <c r="E22" s="182"/>
      <c r="F22" s="182"/>
      <c r="G22" s="182"/>
      <c r="H22" s="182"/>
      <c r="I22" s="182"/>
      <c r="J22" s="182"/>
      <c r="K22" s="90"/>
      <c r="L22" s="90"/>
      <c r="M22" s="85"/>
    </row>
    <row r="23" spans="1:13" x14ac:dyDescent="0.25">
      <c r="A23" s="84"/>
      <c r="B23" s="548" t="s">
        <v>587</v>
      </c>
      <c r="C23" s="548"/>
      <c r="D23" s="548"/>
      <c r="E23" s="548"/>
      <c r="F23" s="548"/>
      <c r="G23" s="548"/>
      <c r="H23" s="548"/>
      <c r="I23" s="548"/>
      <c r="J23" s="548"/>
      <c r="K23" s="548"/>
      <c r="L23" s="548"/>
      <c r="M23" s="85"/>
    </row>
    <row r="24" spans="1:13" x14ac:dyDescent="0.25">
      <c r="A24" s="84"/>
      <c r="B24" s="548"/>
      <c r="C24" s="548"/>
      <c r="D24" s="548"/>
      <c r="E24" s="548"/>
      <c r="F24" s="548"/>
      <c r="G24" s="548"/>
      <c r="H24" s="548"/>
      <c r="I24" s="548"/>
      <c r="J24" s="548"/>
      <c r="K24" s="548"/>
      <c r="L24" s="548"/>
      <c r="M24" s="85"/>
    </row>
    <row r="25" spans="1:13" x14ac:dyDescent="0.25">
      <c r="A25" s="84"/>
      <c r="B25" s="89"/>
      <c r="C25" s="86"/>
      <c r="D25" s="86"/>
      <c r="E25" s="86"/>
      <c r="F25" s="86"/>
      <c r="G25" s="86"/>
      <c r="H25" s="86"/>
      <c r="I25" s="86"/>
      <c r="J25" s="86"/>
      <c r="K25" s="86"/>
      <c r="L25" s="86"/>
      <c r="M25" s="85"/>
    </row>
    <row r="26" spans="1:13" x14ac:dyDescent="0.25">
      <c r="A26" s="84"/>
      <c r="B26" s="187" t="s">
        <v>588</v>
      </c>
      <c r="C26" s="187"/>
      <c r="D26" s="187"/>
      <c r="E26" s="187"/>
      <c r="F26" s="187"/>
      <c r="G26" s="105"/>
      <c r="H26" s="700"/>
      <c r="I26" s="701"/>
      <c r="J26" s="701"/>
      <c r="K26" s="701"/>
      <c r="L26" s="702"/>
      <c r="M26" s="85"/>
    </row>
    <row r="27" spans="1:13" s="99" customFormat="1" ht="15" customHeight="1" x14ac:dyDescent="0.25">
      <c r="A27" s="97"/>
      <c r="B27" s="703" t="s">
        <v>589</v>
      </c>
      <c r="C27" s="703"/>
      <c r="D27" s="703"/>
      <c r="E27" s="703"/>
      <c r="F27" s="703"/>
      <c r="G27" s="703"/>
      <c r="H27" s="703"/>
      <c r="I27" s="703"/>
      <c r="J27" s="703"/>
      <c r="K27" s="703"/>
      <c r="L27" s="703"/>
      <c r="M27" s="98"/>
    </row>
    <row r="28" spans="1:13" s="99" customFormat="1" x14ac:dyDescent="0.25">
      <c r="A28" s="97"/>
      <c r="B28" s="703"/>
      <c r="C28" s="703"/>
      <c r="D28" s="703"/>
      <c r="E28" s="703"/>
      <c r="F28" s="703"/>
      <c r="G28" s="703"/>
      <c r="H28" s="703"/>
      <c r="I28" s="703"/>
      <c r="J28" s="703"/>
      <c r="K28" s="703"/>
      <c r="L28" s="703"/>
      <c r="M28" s="98"/>
    </row>
    <row r="29" spans="1:13" s="99" customFormat="1" x14ac:dyDescent="0.25">
      <c r="A29" s="97"/>
      <c r="B29" s="703"/>
      <c r="C29" s="703"/>
      <c r="D29" s="703"/>
      <c r="E29" s="703"/>
      <c r="F29" s="703"/>
      <c r="G29" s="703"/>
      <c r="H29" s="703"/>
      <c r="I29" s="703"/>
      <c r="J29" s="703"/>
      <c r="K29" s="703"/>
      <c r="L29" s="703"/>
      <c r="M29" s="98"/>
    </row>
    <row r="30" spans="1:13" x14ac:dyDescent="0.25">
      <c r="A30" s="84"/>
      <c r="B30" s="86"/>
      <c r="C30" s="86"/>
      <c r="D30" s="86"/>
      <c r="E30" s="86"/>
      <c r="F30" s="86"/>
      <c r="G30" s="86"/>
      <c r="H30" s="86"/>
      <c r="I30" s="86"/>
      <c r="J30" s="86"/>
      <c r="K30" s="86"/>
      <c r="L30" s="86"/>
      <c r="M30" s="85"/>
    </row>
    <row r="31" spans="1:13" ht="15" customHeight="1" x14ac:dyDescent="0.25">
      <c r="A31" s="84"/>
      <c r="B31" s="711" t="s">
        <v>590</v>
      </c>
      <c r="C31" s="711"/>
      <c r="D31" s="711"/>
      <c r="E31" s="711"/>
      <c r="F31" s="711"/>
      <c r="G31" s="711"/>
      <c r="H31" s="711"/>
      <c r="I31" s="711"/>
      <c r="J31" s="711"/>
      <c r="K31" s="711"/>
      <c r="L31" s="711"/>
      <c r="M31" s="85"/>
    </row>
    <row r="32" spans="1:13" ht="15" customHeight="1" x14ac:dyDescent="0.25">
      <c r="A32" s="84"/>
      <c r="B32" s="712"/>
      <c r="C32" s="712"/>
      <c r="D32" s="712"/>
      <c r="E32" s="712"/>
      <c r="F32" s="712"/>
      <c r="G32" s="712"/>
      <c r="H32" s="712"/>
      <c r="I32" s="712"/>
      <c r="J32" s="712"/>
      <c r="K32" s="712"/>
      <c r="L32" s="712"/>
      <c r="M32" s="85"/>
    </row>
    <row r="33" spans="1:13" x14ac:dyDescent="0.25">
      <c r="A33" s="84"/>
      <c r="B33" s="685"/>
      <c r="C33" s="686"/>
      <c r="D33" s="686"/>
      <c r="E33" s="686"/>
      <c r="F33" s="686"/>
      <c r="G33" s="686"/>
      <c r="H33" s="686"/>
      <c r="I33" s="686"/>
      <c r="J33" s="686"/>
      <c r="K33" s="686"/>
      <c r="L33" s="687"/>
      <c r="M33" s="85"/>
    </row>
    <row r="34" spans="1:13" x14ac:dyDescent="0.25">
      <c r="A34" s="84"/>
      <c r="B34" s="688"/>
      <c r="C34" s="689"/>
      <c r="D34" s="689"/>
      <c r="E34" s="689"/>
      <c r="F34" s="689"/>
      <c r="G34" s="689"/>
      <c r="H34" s="689"/>
      <c r="I34" s="689"/>
      <c r="J34" s="689"/>
      <c r="K34" s="689"/>
      <c r="L34" s="690"/>
      <c r="M34" s="85"/>
    </row>
    <row r="35" spans="1:13" x14ac:dyDescent="0.25">
      <c r="A35" s="84"/>
      <c r="B35" s="688"/>
      <c r="C35" s="689"/>
      <c r="D35" s="689"/>
      <c r="E35" s="689"/>
      <c r="F35" s="689"/>
      <c r="G35" s="689"/>
      <c r="H35" s="689"/>
      <c r="I35" s="689"/>
      <c r="J35" s="689"/>
      <c r="K35" s="689"/>
      <c r="L35" s="690"/>
      <c r="M35" s="85"/>
    </row>
    <row r="36" spans="1:13" x14ac:dyDescent="0.25">
      <c r="A36" s="84"/>
      <c r="B36" s="688"/>
      <c r="C36" s="689"/>
      <c r="D36" s="689"/>
      <c r="E36" s="689"/>
      <c r="F36" s="689"/>
      <c r="G36" s="689"/>
      <c r="H36" s="689"/>
      <c r="I36" s="689"/>
      <c r="J36" s="689"/>
      <c r="K36" s="689"/>
      <c r="L36" s="690"/>
      <c r="M36" s="85"/>
    </row>
    <row r="37" spans="1:13" x14ac:dyDescent="0.25">
      <c r="A37" s="84"/>
      <c r="B37" s="688"/>
      <c r="C37" s="689"/>
      <c r="D37" s="689"/>
      <c r="E37" s="689"/>
      <c r="F37" s="689"/>
      <c r="G37" s="689"/>
      <c r="H37" s="689"/>
      <c r="I37" s="689"/>
      <c r="J37" s="689"/>
      <c r="K37" s="689"/>
      <c r="L37" s="690"/>
      <c r="M37" s="85"/>
    </row>
    <row r="38" spans="1:13" x14ac:dyDescent="0.25">
      <c r="A38" s="84"/>
      <c r="B38" s="691"/>
      <c r="C38" s="692"/>
      <c r="D38" s="692"/>
      <c r="E38" s="692"/>
      <c r="F38" s="692"/>
      <c r="G38" s="692"/>
      <c r="H38" s="692"/>
      <c r="I38" s="692"/>
      <c r="J38" s="692"/>
      <c r="K38" s="692"/>
      <c r="L38" s="693"/>
      <c r="M38" s="85"/>
    </row>
    <row r="39" spans="1:13" x14ac:dyDescent="0.25">
      <c r="A39" s="84"/>
      <c r="B39" s="106"/>
      <c r="C39" s="106"/>
      <c r="D39" s="106"/>
      <c r="E39" s="106"/>
      <c r="F39" s="106"/>
      <c r="G39" s="106"/>
      <c r="H39" s="106"/>
      <c r="I39" s="106"/>
      <c r="J39" s="106"/>
      <c r="K39" s="106"/>
      <c r="L39" s="106"/>
      <c r="M39" s="85"/>
    </row>
    <row r="40" spans="1:13" ht="15" customHeight="1" x14ac:dyDescent="0.25">
      <c r="A40" s="84"/>
      <c r="B40" s="441" t="s">
        <v>574</v>
      </c>
      <c r="C40" s="441"/>
      <c r="D40" s="441"/>
      <c r="E40" s="441"/>
      <c r="F40" s="441"/>
      <c r="G40" s="441"/>
      <c r="H40" s="441"/>
      <c r="I40" s="441"/>
      <c r="J40" s="441"/>
      <c r="K40" s="441"/>
      <c r="L40" s="441"/>
      <c r="M40" s="85"/>
    </row>
    <row r="41" spans="1:13" x14ac:dyDescent="0.25">
      <c r="A41" s="84"/>
      <c r="B41" s="442"/>
      <c r="C41" s="442"/>
      <c r="D41" s="442"/>
      <c r="E41" s="442"/>
      <c r="F41" s="442"/>
      <c r="G41" s="442"/>
      <c r="H41" s="442"/>
      <c r="I41" s="442"/>
      <c r="J41" s="442"/>
      <c r="K41" s="442"/>
      <c r="L41" s="442"/>
      <c r="M41" s="85"/>
    </row>
    <row r="42" spans="1:13" x14ac:dyDescent="0.25">
      <c r="A42" s="84"/>
      <c r="B42" s="685"/>
      <c r="C42" s="686"/>
      <c r="D42" s="686"/>
      <c r="E42" s="686"/>
      <c r="F42" s="686"/>
      <c r="G42" s="686"/>
      <c r="H42" s="686"/>
      <c r="I42" s="686"/>
      <c r="J42" s="686"/>
      <c r="K42" s="686"/>
      <c r="L42" s="687"/>
      <c r="M42" s="85"/>
    </row>
    <row r="43" spans="1:13" x14ac:dyDescent="0.25">
      <c r="A43" s="84"/>
      <c r="B43" s="688"/>
      <c r="C43" s="689"/>
      <c r="D43" s="689"/>
      <c r="E43" s="689"/>
      <c r="F43" s="689"/>
      <c r="G43" s="689"/>
      <c r="H43" s="689"/>
      <c r="I43" s="689"/>
      <c r="J43" s="689"/>
      <c r="K43" s="689"/>
      <c r="L43" s="690"/>
      <c r="M43" s="85"/>
    </row>
    <row r="44" spans="1:13" x14ac:dyDescent="0.25">
      <c r="A44" s="84"/>
      <c r="B44" s="688"/>
      <c r="C44" s="689"/>
      <c r="D44" s="689"/>
      <c r="E44" s="689"/>
      <c r="F44" s="689"/>
      <c r="G44" s="689"/>
      <c r="H44" s="689"/>
      <c r="I44" s="689"/>
      <c r="J44" s="689"/>
      <c r="K44" s="689"/>
      <c r="L44" s="690"/>
      <c r="M44" s="85"/>
    </row>
    <row r="45" spans="1:13" x14ac:dyDescent="0.25">
      <c r="A45" s="84"/>
      <c r="B45" s="688"/>
      <c r="C45" s="689"/>
      <c r="D45" s="689"/>
      <c r="E45" s="689"/>
      <c r="F45" s="689"/>
      <c r="G45" s="689"/>
      <c r="H45" s="689"/>
      <c r="I45" s="689"/>
      <c r="J45" s="689"/>
      <c r="K45" s="689"/>
      <c r="L45" s="690"/>
      <c r="M45" s="85"/>
    </row>
    <row r="46" spans="1:13" x14ac:dyDescent="0.25">
      <c r="A46" s="84"/>
      <c r="B46" s="688"/>
      <c r="C46" s="689"/>
      <c r="D46" s="689"/>
      <c r="E46" s="689"/>
      <c r="F46" s="689"/>
      <c r="G46" s="689"/>
      <c r="H46" s="689"/>
      <c r="I46" s="689"/>
      <c r="J46" s="689"/>
      <c r="K46" s="689"/>
      <c r="L46" s="690"/>
      <c r="M46" s="85"/>
    </row>
    <row r="47" spans="1:13" x14ac:dyDescent="0.25">
      <c r="A47" s="84"/>
      <c r="B47" s="691"/>
      <c r="C47" s="692"/>
      <c r="D47" s="692"/>
      <c r="E47" s="692"/>
      <c r="F47" s="692"/>
      <c r="G47" s="692"/>
      <c r="H47" s="692"/>
      <c r="I47" s="692"/>
      <c r="J47" s="692"/>
      <c r="K47" s="692"/>
      <c r="L47" s="693"/>
      <c r="M47" s="85"/>
    </row>
    <row r="48" spans="1:13" x14ac:dyDescent="0.25">
      <c r="A48" s="84"/>
      <c r="B48" s="86"/>
      <c r="C48" s="86"/>
      <c r="D48" s="86"/>
      <c r="E48" s="86"/>
      <c r="F48" s="86"/>
      <c r="G48" s="86"/>
      <c r="H48" s="86"/>
      <c r="I48" s="86"/>
      <c r="J48" s="86"/>
      <c r="K48" s="86"/>
      <c r="L48" s="86"/>
      <c r="M48" s="85"/>
    </row>
    <row r="49" spans="1:13" ht="15" customHeight="1" x14ac:dyDescent="0.25">
      <c r="A49" s="84"/>
      <c r="B49" s="694" t="s">
        <v>595</v>
      </c>
      <c r="C49" s="694"/>
      <c r="D49" s="694"/>
      <c r="E49" s="694"/>
      <c r="F49" s="694"/>
      <c r="G49" s="694"/>
      <c r="H49" s="694"/>
      <c r="I49" s="694"/>
      <c r="J49" s="694"/>
      <c r="K49" s="694"/>
      <c r="L49" s="694"/>
      <c r="M49" s="85"/>
    </row>
    <row r="50" spans="1:13" x14ac:dyDescent="0.25">
      <c r="A50" s="84"/>
      <c r="B50" s="684" t="s">
        <v>287</v>
      </c>
      <c r="C50" s="684"/>
      <c r="D50" s="684"/>
      <c r="E50" s="684"/>
      <c r="F50" s="684"/>
      <c r="G50" s="188"/>
      <c r="H50" s="188"/>
      <c r="I50" s="188"/>
      <c r="J50" s="188"/>
      <c r="K50" s="188"/>
      <c r="L50" s="188"/>
      <c r="M50" s="85"/>
    </row>
    <row r="51" spans="1:13" x14ac:dyDescent="0.25">
      <c r="A51" s="84"/>
      <c r="B51" s="87"/>
      <c r="C51" s="93"/>
      <c r="D51" s="86"/>
      <c r="E51" s="86"/>
      <c r="F51" s="90"/>
      <c r="G51" s="90"/>
      <c r="H51" s="90"/>
      <c r="I51" s="90"/>
      <c r="J51" s="90"/>
      <c r="K51" s="90"/>
      <c r="L51" s="90"/>
      <c r="M51" s="85"/>
    </row>
    <row r="52" spans="1:13" x14ac:dyDescent="0.25">
      <c r="A52" s="84"/>
      <c r="B52" s="708" t="s">
        <v>631</v>
      </c>
      <c r="C52" s="708"/>
      <c r="D52" s="708"/>
      <c r="E52" s="708"/>
      <c r="F52" s="708"/>
      <c r="G52" s="708"/>
      <c r="H52" s="708"/>
      <c r="I52" s="708"/>
      <c r="J52" s="708"/>
      <c r="K52" s="708"/>
      <c r="L52" s="708"/>
      <c r="M52" s="85"/>
    </row>
    <row r="53" spans="1:13" x14ac:dyDescent="0.25">
      <c r="A53" s="84"/>
      <c r="B53" s="708"/>
      <c r="C53" s="708"/>
      <c r="D53" s="708"/>
      <c r="E53" s="708"/>
      <c r="F53" s="708"/>
      <c r="G53" s="708"/>
      <c r="H53" s="708"/>
      <c r="I53" s="708"/>
      <c r="J53" s="708"/>
      <c r="K53" s="708"/>
      <c r="L53" s="708"/>
      <c r="M53" s="85"/>
    </row>
    <row r="54" spans="1:13" x14ac:dyDescent="0.25">
      <c r="A54" s="84"/>
      <c r="B54" s="86"/>
      <c r="C54" s="86"/>
      <c r="D54" s="86"/>
      <c r="E54" s="86"/>
      <c r="F54" s="86"/>
      <c r="G54" s="86"/>
      <c r="H54" s="86"/>
      <c r="I54" s="86"/>
      <c r="J54" s="86"/>
      <c r="K54" s="86"/>
      <c r="L54" s="86"/>
      <c r="M54" s="85"/>
    </row>
    <row r="55" spans="1:13" ht="15" customHeight="1" x14ac:dyDescent="0.25">
      <c r="A55" s="84"/>
      <c r="B55" s="709" t="s">
        <v>592</v>
      </c>
      <c r="C55" s="709"/>
      <c r="D55" s="709"/>
      <c r="E55" s="709"/>
      <c r="F55" s="709"/>
      <c r="G55" s="709"/>
      <c r="H55" s="709"/>
      <c r="I55" s="709"/>
      <c r="J55" s="709"/>
      <c r="K55" s="709"/>
      <c r="L55" s="709"/>
      <c r="M55" s="85"/>
    </row>
    <row r="56" spans="1:13" x14ac:dyDescent="0.25">
      <c r="A56" s="84"/>
      <c r="B56" s="706" t="s">
        <v>593</v>
      </c>
      <c r="C56" s="706"/>
      <c r="D56" s="706"/>
      <c r="E56" s="706"/>
      <c r="F56" s="706"/>
      <c r="G56" s="100"/>
      <c r="H56" s="100"/>
      <c r="I56" s="100"/>
      <c r="J56" s="100"/>
      <c r="K56" s="100"/>
      <c r="L56" s="100"/>
      <c r="M56" s="85"/>
    </row>
    <row r="57" spans="1:13" ht="7.5" customHeight="1" x14ac:dyDescent="0.25">
      <c r="A57" s="84"/>
      <c r="B57" s="186"/>
      <c r="C57" s="186"/>
      <c r="D57" s="186"/>
      <c r="E57" s="186"/>
      <c r="F57" s="186"/>
      <c r="G57" s="100"/>
      <c r="H57" s="100"/>
      <c r="I57" s="100"/>
      <c r="J57" s="100"/>
      <c r="K57" s="100"/>
      <c r="L57" s="100"/>
      <c r="M57" s="85"/>
    </row>
    <row r="58" spans="1:13" ht="14.25" customHeight="1" x14ac:dyDescent="0.25">
      <c r="A58" s="84"/>
      <c r="B58" s="87"/>
      <c r="C58" s="93"/>
      <c r="D58" s="86"/>
      <c r="E58" s="86"/>
      <c r="F58" s="91"/>
      <c r="G58" s="91"/>
      <c r="H58" s="91"/>
      <c r="I58" s="91"/>
      <c r="J58" s="91"/>
      <c r="K58" s="91"/>
      <c r="L58" s="91"/>
      <c r="M58" s="85"/>
    </row>
    <row r="59" spans="1:13" ht="14.25" customHeight="1" x14ac:dyDescent="0.25">
      <c r="A59" s="84"/>
      <c r="B59" s="707" t="s">
        <v>594</v>
      </c>
      <c r="C59" s="707"/>
      <c r="D59" s="707"/>
      <c r="E59" s="707"/>
      <c r="F59" s="707"/>
      <c r="G59" s="707"/>
      <c r="H59" s="707"/>
      <c r="I59" s="707"/>
      <c r="J59" s="707"/>
      <c r="K59" s="707"/>
      <c r="L59" s="707"/>
      <c r="M59" s="85"/>
    </row>
    <row r="60" spans="1:13" ht="14.25" customHeight="1" x14ac:dyDescent="0.25">
      <c r="A60" s="84"/>
      <c r="B60" s="382"/>
      <c r="C60" s="382"/>
      <c r="D60" s="382"/>
      <c r="E60" s="382"/>
      <c r="F60" s="382"/>
      <c r="G60" s="382"/>
      <c r="H60" s="382"/>
      <c r="I60" s="382"/>
      <c r="J60" s="382"/>
      <c r="K60" s="382"/>
      <c r="L60" s="382"/>
      <c r="M60" s="85"/>
    </row>
    <row r="61" spans="1:13" ht="15" customHeight="1" x14ac:dyDescent="0.25">
      <c r="A61" s="84"/>
      <c r="B61" s="704" t="s">
        <v>596</v>
      </c>
      <c r="C61" s="704"/>
      <c r="D61" s="704"/>
      <c r="E61" s="704"/>
      <c r="F61" s="704"/>
      <c r="G61" s="704"/>
      <c r="H61" s="704"/>
      <c r="I61" s="704"/>
      <c r="J61" s="704"/>
      <c r="K61" s="704"/>
      <c r="L61" s="704"/>
      <c r="M61" s="85"/>
    </row>
    <row r="62" spans="1:13" x14ac:dyDescent="0.25">
      <c r="A62" s="84"/>
      <c r="B62" s="705"/>
      <c r="C62" s="705"/>
      <c r="D62" s="705"/>
      <c r="E62" s="705"/>
      <c r="F62" s="705"/>
      <c r="G62" s="705"/>
      <c r="H62" s="705"/>
      <c r="I62" s="705"/>
      <c r="J62" s="705"/>
      <c r="K62" s="705"/>
      <c r="L62" s="705"/>
      <c r="M62" s="85"/>
    </row>
    <row r="63" spans="1:13" x14ac:dyDescent="0.25">
      <c r="A63" s="84"/>
      <c r="B63" s="685"/>
      <c r="C63" s="686"/>
      <c r="D63" s="686"/>
      <c r="E63" s="686"/>
      <c r="F63" s="686"/>
      <c r="G63" s="686"/>
      <c r="H63" s="686"/>
      <c r="I63" s="686"/>
      <c r="J63" s="686"/>
      <c r="K63" s="686"/>
      <c r="L63" s="687"/>
      <c r="M63" s="85"/>
    </row>
    <row r="64" spans="1:13" x14ac:dyDescent="0.25">
      <c r="A64" s="84"/>
      <c r="B64" s="688"/>
      <c r="C64" s="689"/>
      <c r="D64" s="689"/>
      <c r="E64" s="689"/>
      <c r="F64" s="689"/>
      <c r="G64" s="689"/>
      <c r="H64" s="689"/>
      <c r="I64" s="689"/>
      <c r="J64" s="689"/>
      <c r="K64" s="689"/>
      <c r="L64" s="690"/>
      <c r="M64" s="85"/>
    </row>
    <row r="65" spans="1:13" x14ac:dyDescent="0.25">
      <c r="A65" s="84"/>
      <c r="B65" s="691"/>
      <c r="C65" s="692"/>
      <c r="D65" s="692"/>
      <c r="E65" s="692"/>
      <c r="F65" s="692"/>
      <c r="G65" s="692"/>
      <c r="H65" s="692"/>
      <c r="I65" s="692"/>
      <c r="J65" s="692"/>
      <c r="K65" s="692"/>
      <c r="L65" s="693"/>
      <c r="M65" s="85"/>
    </row>
    <row r="66" spans="1:13" x14ac:dyDescent="0.25">
      <c r="A66" s="84"/>
      <c r="B66" s="86"/>
      <c r="C66" s="86"/>
      <c r="D66" s="86"/>
      <c r="E66" s="86"/>
      <c r="F66" s="86"/>
      <c r="G66" s="86"/>
      <c r="H66" s="86"/>
      <c r="I66" s="86"/>
      <c r="J66" s="86"/>
      <c r="K66" s="86"/>
      <c r="L66" s="86"/>
      <c r="M66" s="85"/>
    </row>
    <row r="67" spans="1:13" ht="15" customHeight="1" x14ac:dyDescent="0.25">
      <c r="A67" s="84"/>
      <c r="B67" s="699" t="s">
        <v>616</v>
      </c>
      <c r="C67" s="699"/>
      <c r="D67" s="699"/>
      <c r="E67" s="699"/>
      <c r="F67" s="699"/>
      <c r="G67" s="699"/>
      <c r="H67" s="699"/>
      <c r="I67" s="699"/>
      <c r="J67" s="699"/>
      <c r="K67" s="699"/>
      <c r="L67" s="699"/>
      <c r="M67" s="85"/>
    </row>
    <row r="68" spans="1:13" x14ac:dyDescent="0.25">
      <c r="A68" s="84"/>
      <c r="B68" s="699"/>
      <c r="C68" s="699"/>
      <c r="D68" s="699"/>
      <c r="E68" s="699"/>
      <c r="F68" s="699"/>
      <c r="G68" s="699"/>
      <c r="H68" s="699"/>
      <c r="I68" s="699"/>
      <c r="J68" s="699"/>
      <c r="K68" s="699"/>
      <c r="L68" s="699"/>
      <c r="M68" s="85"/>
    </row>
    <row r="69" spans="1:13" ht="0.75" customHeight="1" x14ac:dyDescent="0.25">
      <c r="A69" s="84"/>
      <c r="B69" s="699"/>
      <c r="C69" s="699"/>
      <c r="D69" s="699"/>
      <c r="E69" s="699"/>
      <c r="F69" s="699"/>
      <c r="G69" s="699"/>
      <c r="H69" s="699"/>
      <c r="I69" s="699"/>
      <c r="J69" s="699"/>
      <c r="K69" s="699"/>
      <c r="L69" s="699"/>
      <c r="M69" s="85"/>
    </row>
    <row r="70" spans="1:13" s="68" customFormat="1" ht="19.5" customHeight="1" x14ac:dyDescent="0.25">
      <c r="A70" s="155"/>
      <c r="B70" s="684" t="s">
        <v>287</v>
      </c>
      <c r="C70" s="684"/>
      <c r="D70" s="684"/>
      <c r="E70" s="684"/>
      <c r="F70" s="684"/>
      <c r="G70" s="154"/>
      <c r="H70" s="154"/>
      <c r="I70" s="154"/>
      <c r="J70" s="154"/>
      <c r="K70" s="154"/>
      <c r="L70" s="154"/>
      <c r="M70" s="156"/>
    </row>
    <row r="71" spans="1:13" x14ac:dyDescent="0.25">
      <c r="A71" s="84"/>
      <c r="B71" s="86"/>
      <c r="C71" s="93"/>
      <c r="D71" s="86"/>
      <c r="E71" s="86"/>
      <c r="F71" s="86"/>
      <c r="G71" s="86"/>
      <c r="H71" s="86"/>
      <c r="I71" s="86"/>
      <c r="J71" s="86"/>
      <c r="K71" s="86"/>
      <c r="L71" s="86"/>
      <c r="M71" s="85"/>
    </row>
    <row r="72" spans="1:13" ht="15" customHeight="1" x14ac:dyDescent="0.25">
      <c r="A72" s="84"/>
      <c r="B72" s="698" t="s">
        <v>632</v>
      </c>
      <c r="C72" s="698"/>
      <c r="D72" s="698"/>
      <c r="E72" s="698"/>
      <c r="F72" s="698"/>
      <c r="G72" s="698"/>
      <c r="H72" s="698"/>
      <c r="I72" s="698"/>
      <c r="J72" s="698"/>
      <c r="K72" s="698"/>
      <c r="L72" s="698"/>
      <c r="M72" s="85"/>
    </row>
    <row r="73" spans="1:13" x14ac:dyDescent="0.25">
      <c r="A73" s="84"/>
      <c r="B73" s="698"/>
      <c r="C73" s="698"/>
      <c r="D73" s="698"/>
      <c r="E73" s="698"/>
      <c r="F73" s="698"/>
      <c r="G73" s="698"/>
      <c r="H73" s="698"/>
      <c r="I73" s="698"/>
      <c r="J73" s="698"/>
      <c r="K73" s="698"/>
      <c r="L73" s="698"/>
      <c r="M73" s="85"/>
    </row>
    <row r="74" spans="1:13" x14ac:dyDescent="0.25">
      <c r="A74" s="84"/>
      <c r="B74" s="698"/>
      <c r="C74" s="698"/>
      <c r="D74" s="698"/>
      <c r="E74" s="698"/>
      <c r="F74" s="698"/>
      <c r="G74" s="698"/>
      <c r="H74" s="698"/>
      <c r="I74" s="698"/>
      <c r="J74" s="698"/>
      <c r="K74" s="698"/>
      <c r="L74" s="698"/>
      <c r="M74" s="85"/>
    </row>
    <row r="75" spans="1:13" ht="15.75" customHeight="1" thickBot="1" x14ac:dyDescent="0.3">
      <c r="A75" s="84"/>
      <c r="B75" s="86"/>
      <c r="C75" s="86"/>
      <c r="D75" s="86"/>
      <c r="E75" s="86"/>
      <c r="F75" s="86"/>
      <c r="G75" s="86"/>
      <c r="H75" s="86"/>
      <c r="I75" s="86"/>
      <c r="J75" s="86"/>
      <c r="K75" s="86"/>
      <c r="L75" s="86"/>
      <c r="M75" s="85"/>
    </row>
    <row r="76" spans="1:13" ht="15" customHeight="1" x14ac:dyDescent="0.25">
      <c r="A76" s="1"/>
      <c r="B76" s="697" t="s">
        <v>597</v>
      </c>
      <c r="C76" s="697"/>
      <c r="D76" s="697"/>
      <c r="E76" s="697"/>
      <c r="F76" s="697"/>
      <c r="G76" s="697"/>
      <c r="H76" s="697"/>
      <c r="I76" s="697"/>
      <c r="J76" s="697"/>
      <c r="K76" s="697"/>
      <c r="L76" s="385"/>
      <c r="M76" s="257"/>
    </row>
    <row r="77" spans="1:13" ht="15" customHeight="1" x14ac:dyDescent="0.25">
      <c r="A77" s="4"/>
      <c r="B77" s="696" t="s">
        <v>633</v>
      </c>
      <c r="C77" s="696"/>
      <c r="D77" s="696"/>
      <c r="E77" s="696"/>
      <c r="F77" s="696"/>
      <c r="G77" s="696"/>
      <c r="H77" s="696"/>
      <c r="I77" s="696"/>
      <c r="J77" s="696"/>
      <c r="K77" s="696"/>
      <c r="L77" s="696"/>
      <c r="M77" s="256"/>
    </row>
    <row r="78" spans="1:13" x14ac:dyDescent="0.25">
      <c r="A78" s="255"/>
      <c r="B78" s="696"/>
      <c r="C78" s="696"/>
      <c r="D78" s="696"/>
      <c r="E78" s="696"/>
      <c r="F78" s="696"/>
      <c r="G78" s="696"/>
      <c r="H78" s="696"/>
      <c r="I78" s="696"/>
      <c r="J78" s="696"/>
      <c r="K78" s="696"/>
      <c r="L78" s="696"/>
      <c r="M78" s="256"/>
    </row>
    <row r="79" spans="1:13" x14ac:dyDescent="0.25">
      <c r="A79" s="255"/>
      <c r="B79" s="696"/>
      <c r="C79" s="696"/>
      <c r="D79" s="696"/>
      <c r="E79" s="696"/>
      <c r="F79" s="696"/>
      <c r="G79" s="696"/>
      <c r="H79" s="696"/>
      <c r="I79" s="696"/>
      <c r="J79" s="696"/>
      <c r="K79" s="696"/>
      <c r="L79" s="696"/>
      <c r="M79" s="256"/>
    </row>
    <row r="80" spans="1:13" x14ac:dyDescent="0.25">
      <c r="A80" s="255"/>
      <c r="B80" s="696"/>
      <c r="C80" s="696"/>
      <c r="D80" s="696"/>
      <c r="E80" s="696"/>
      <c r="F80" s="696"/>
      <c r="G80" s="696"/>
      <c r="H80" s="696"/>
      <c r="I80" s="696"/>
      <c r="J80" s="696"/>
      <c r="K80" s="696"/>
      <c r="L80" s="696"/>
      <c r="M80" s="256"/>
    </row>
    <row r="81" spans="1:13" x14ac:dyDescent="0.25">
      <c r="A81" s="255"/>
      <c r="B81" s="386"/>
      <c r="C81" s="386"/>
      <c r="D81" s="386"/>
      <c r="E81" s="386"/>
      <c r="F81" s="386"/>
      <c r="G81" s="386"/>
      <c r="H81" s="386"/>
      <c r="I81" s="386"/>
      <c r="J81" s="386"/>
      <c r="K81" s="386"/>
      <c r="L81" s="386"/>
      <c r="M81" s="256"/>
    </row>
    <row r="82" spans="1:13" ht="15" customHeight="1" x14ac:dyDescent="0.25">
      <c r="A82" s="253"/>
      <c r="B82" s="695" t="s">
        <v>77</v>
      </c>
      <c r="C82" s="695"/>
      <c r="D82" s="637"/>
      <c r="E82" s="638"/>
      <c r="F82" s="638"/>
      <c r="G82" s="638"/>
      <c r="H82" s="639"/>
      <c r="I82" s="79"/>
      <c r="J82" s="79"/>
      <c r="K82" s="79"/>
      <c r="L82" s="79"/>
      <c r="M82" s="254"/>
    </row>
    <row r="83" spans="1:13" x14ac:dyDescent="0.25">
      <c r="A83" s="4"/>
      <c r="B83" s="78"/>
      <c r="C83" s="78"/>
      <c r="D83" s="79"/>
      <c r="E83" s="79"/>
      <c r="F83" s="79"/>
      <c r="G83" s="79"/>
      <c r="H83" s="79"/>
      <c r="I83" s="387"/>
      <c r="J83" s="387"/>
      <c r="K83" s="387"/>
      <c r="L83" s="387"/>
      <c r="M83" s="6"/>
    </row>
    <row r="84" spans="1:13" x14ac:dyDescent="0.25">
      <c r="A84" s="4"/>
      <c r="B84" s="683" t="s">
        <v>177</v>
      </c>
      <c r="C84" s="683"/>
      <c r="D84" s="637"/>
      <c r="E84" s="638"/>
      <c r="F84" s="638"/>
      <c r="G84" s="638"/>
      <c r="H84" s="639"/>
      <c r="I84" s="387"/>
      <c r="J84" s="387"/>
      <c r="K84" s="387"/>
      <c r="L84" s="387"/>
      <c r="M84" s="6"/>
    </row>
    <row r="85" spans="1:13" x14ac:dyDescent="0.25">
      <c r="A85" s="4"/>
      <c r="B85" s="388"/>
      <c r="C85" s="388"/>
      <c r="D85" s="82"/>
      <c r="E85" s="82"/>
      <c r="F85" s="82"/>
      <c r="G85" s="82"/>
      <c r="H85" s="82"/>
      <c r="I85" s="387"/>
      <c r="J85" s="387"/>
      <c r="K85" s="387"/>
      <c r="L85" s="387"/>
      <c r="M85" s="6"/>
    </row>
    <row r="86" spans="1:13" x14ac:dyDescent="0.25">
      <c r="A86" s="4"/>
      <c r="B86" s="683" t="s">
        <v>201</v>
      </c>
      <c r="C86" s="683" t="s">
        <v>147</v>
      </c>
      <c r="D86" s="640"/>
      <c r="E86" s="638"/>
      <c r="F86" s="638"/>
      <c r="G86" s="638"/>
      <c r="H86" s="639"/>
      <c r="I86" s="387"/>
      <c r="J86" s="387"/>
      <c r="K86" s="387"/>
      <c r="L86" s="387"/>
      <c r="M86" s="6"/>
    </row>
    <row r="87" spans="1:13" x14ac:dyDescent="0.25">
      <c r="A87" s="4"/>
      <c r="B87" s="389"/>
      <c r="C87" s="389"/>
      <c r="D87" s="389"/>
      <c r="E87" s="389"/>
      <c r="F87" s="389"/>
      <c r="G87" s="389"/>
      <c r="H87" s="389"/>
      <c r="I87" s="387"/>
      <c r="J87" s="387"/>
      <c r="K87" s="387"/>
      <c r="L87" s="387"/>
      <c r="M87" s="6"/>
    </row>
    <row r="88" spans="1:13" x14ac:dyDescent="0.25">
      <c r="A88" s="4"/>
      <c r="B88" s="387"/>
      <c r="C88" s="390" t="s">
        <v>42</v>
      </c>
      <c r="D88" s="640"/>
      <c r="E88" s="638"/>
      <c r="F88" s="638"/>
      <c r="G88" s="638"/>
      <c r="H88" s="639"/>
      <c r="I88" s="387"/>
      <c r="J88" s="387"/>
      <c r="K88" s="387"/>
      <c r="L88" s="387"/>
      <c r="M88" s="6"/>
    </row>
    <row r="89" spans="1:13" ht="15.75" thickBot="1" x14ac:dyDescent="0.3">
      <c r="A89" s="11"/>
      <c r="B89" s="258"/>
      <c r="C89" s="258"/>
      <c r="D89" s="258"/>
      <c r="E89" s="258"/>
      <c r="F89" s="258"/>
      <c r="G89" s="258"/>
      <c r="H89" s="258"/>
      <c r="I89" s="258"/>
      <c r="J89" s="258"/>
      <c r="K89" s="258"/>
      <c r="L89" s="258"/>
      <c r="M89" s="259"/>
    </row>
  </sheetData>
  <sheetProtection algorithmName="SHA-512" hashValue="43vtyRISsNr4E0njqFL4Xlc6ktrvHRqdfDu6NQ2++8n5EJ3eNdaDUVqCy9AVeSNy4EE1jGJHZV5rXTkNKJ4H5A==" saltValue="ILknVsjGLUA0r6ZVQN7yzQ==" spinCount="100000" sheet="1" selectLockedCells="1"/>
  <mergeCells count="36">
    <mergeCell ref="C5:K5"/>
    <mergeCell ref="B14:L14"/>
    <mergeCell ref="B13:L13"/>
    <mergeCell ref="B23:L24"/>
    <mergeCell ref="B31:L32"/>
    <mergeCell ref="B7:L7"/>
    <mergeCell ref="G9:K9"/>
    <mergeCell ref="B17:L19"/>
    <mergeCell ref="B15:L15"/>
    <mergeCell ref="B11:L11"/>
    <mergeCell ref="D21:L21"/>
    <mergeCell ref="B33:L38"/>
    <mergeCell ref="B70:F70"/>
    <mergeCell ref="B67:L69"/>
    <mergeCell ref="H26:L26"/>
    <mergeCell ref="B27:L29"/>
    <mergeCell ref="B40:L41"/>
    <mergeCell ref="B61:L62"/>
    <mergeCell ref="B63:L65"/>
    <mergeCell ref="B56:F56"/>
    <mergeCell ref="B59:L59"/>
    <mergeCell ref="B52:L53"/>
    <mergeCell ref="B55:L55"/>
    <mergeCell ref="B86:C86"/>
    <mergeCell ref="D86:H86"/>
    <mergeCell ref="D88:H88"/>
    <mergeCell ref="B50:F50"/>
    <mergeCell ref="B42:L47"/>
    <mergeCell ref="B49:L49"/>
    <mergeCell ref="B82:C82"/>
    <mergeCell ref="D82:H82"/>
    <mergeCell ref="B84:C84"/>
    <mergeCell ref="D84:H84"/>
    <mergeCell ref="B77:L80"/>
    <mergeCell ref="B76:K76"/>
    <mergeCell ref="B72:L74"/>
  </mergeCells>
  <conditionalFormatting sqref="D22:J22 D21">
    <cfRule type="containsText" dxfId="101" priority="55" operator="containsText" text="stop">
      <formula>NOT(ISERROR(SEARCH("stop",D21)))</formula>
    </cfRule>
  </conditionalFormatting>
  <hyperlinks>
    <hyperlink ref="B15:L15" r:id="rId1" display="Per Section 2.1 of the Business and Financial Policies and Procedures, the external party who owns the custodial fund must sign an agreement indicating they understand their responsibilities and agree to follow the University’s terms for holding money as a custodian. Include the signed Custodial Fund Agreement along with this completed FPI Form when you submit the request via email to UAFR. Note that we will not be able create a new custodial fund without a signed Custodial Fund Agreement."/>
    <hyperlink ref="B52:L53" r:id="rId2" display="If &quot;Yes&quot;, note that all financial support must be paid via a check, not through a journal voucher. See Section 8.1.5 of the Business and Financial Policies and Procedures for further details. "/>
    <hyperlink ref="B72:L74" r:id="rId3" display="If &quot;No&quot;, ensure that the custodial fund owner is aware of this requirement before the activity begins. However, if your unit intends to provide financial support for this custodial fund's activity, follow the guidelines within Section 8.1.5 of the Business and Financial Policies and Procedures. "/>
    <hyperlink ref="B77:L80" r:id="rId4" display="https://www.obfs.uillinois.edu/bfpp/section-2-agency-funds"/>
  </hyperlinks>
  <pageMargins left="0.7" right="0.7" top="0.75" bottom="0.75" header="0.3" footer="0.3"/>
  <pageSetup scale="42" orientation="portrait" r:id="rId5"/>
  <rowBreaks count="1" manualBreakCount="1">
    <brk id="66" max="16383" man="1"/>
  </rowBreaks>
  <drawing r:id="rId6"/>
  <extLst>
    <ext xmlns:x14="http://schemas.microsoft.com/office/spreadsheetml/2009/9/main" uri="{CCE6A557-97BC-4b89-ADB6-D9C93CAAB3DF}">
      <x14:dataValidations xmlns:xm="http://schemas.microsoft.com/office/excel/2006/main" count="2">
        <x14:dataValidation type="list" allowBlank="1" showInputMessage="1" showErrorMessage="1" errorTitle="Stop" error="If yes,  stop filling out this form and contact your applicable University's Grants and Contracts Office before continuing ">
          <x14:formula1>
            <xm:f>'Master Tab'!$B$3:$B$4</xm:f>
          </x14:formula1>
          <xm:sqref>C21 C12</xm:sqref>
        </x14:dataValidation>
        <x14:dataValidation type="list" allowBlank="1" showInputMessage="1" showErrorMessage="1">
          <x14:formula1>
            <xm:f>'Master Tab'!$B$3:$B$4</xm:f>
          </x14:formula1>
          <xm:sqref>C51 C58 C71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73"/>
  <sheetViews>
    <sheetView showGridLines="0" topLeftCell="A56" zoomScaleNormal="100" workbookViewId="0">
      <selection activeCell="M72" sqref="M72"/>
    </sheetView>
  </sheetViews>
  <sheetFormatPr defaultRowHeight="15" x14ac:dyDescent="0.25"/>
  <cols>
    <col min="13" max="13" width="44.85546875" customWidth="1"/>
  </cols>
  <sheetData>
    <row r="1" spans="1:13" x14ac:dyDescent="0.25">
      <c r="A1" s="107"/>
      <c r="B1" s="108"/>
      <c r="C1" s="108"/>
      <c r="D1" s="108"/>
      <c r="E1" s="108"/>
      <c r="F1" s="108"/>
      <c r="G1" s="108"/>
      <c r="H1" s="108"/>
      <c r="I1" s="108"/>
      <c r="J1" s="108"/>
      <c r="K1" s="109"/>
      <c r="L1" s="110"/>
      <c r="M1" s="278"/>
    </row>
    <row r="2" spans="1:13" x14ac:dyDescent="0.25">
      <c r="A2" s="112"/>
      <c r="B2" s="113"/>
      <c r="C2" s="113"/>
      <c r="D2" s="113"/>
      <c r="E2" s="113"/>
      <c r="F2" s="113"/>
      <c r="G2" s="113"/>
      <c r="H2" s="113"/>
      <c r="I2" s="113"/>
      <c r="J2" s="113"/>
      <c r="K2" s="114"/>
      <c r="L2" s="115"/>
      <c r="M2" s="278"/>
    </row>
    <row r="3" spans="1:13" x14ac:dyDescent="0.25">
      <c r="A3" s="112"/>
      <c r="B3" s="113"/>
      <c r="C3" s="113"/>
      <c r="D3" s="113"/>
      <c r="E3" s="113"/>
      <c r="F3" s="113"/>
      <c r="G3" s="113"/>
      <c r="H3" s="113"/>
      <c r="I3" s="113"/>
      <c r="J3" s="113"/>
      <c r="K3" s="114"/>
      <c r="L3" s="115"/>
      <c r="M3" s="278"/>
    </row>
    <row r="4" spans="1:13" x14ac:dyDescent="0.25">
      <c r="A4" s="112"/>
      <c r="B4" s="113"/>
      <c r="C4" s="113"/>
      <c r="D4" s="113"/>
      <c r="E4" s="113"/>
      <c r="F4" s="113"/>
      <c r="G4" s="113"/>
      <c r="H4" s="113"/>
      <c r="I4" s="113"/>
      <c r="J4" s="113"/>
      <c r="K4" s="114"/>
      <c r="L4" s="115"/>
      <c r="M4" s="278"/>
    </row>
    <row r="5" spans="1:13" x14ac:dyDescent="0.25">
      <c r="A5" s="738" t="s">
        <v>466</v>
      </c>
      <c r="B5" s="422"/>
      <c r="C5" s="422"/>
      <c r="D5" s="422"/>
      <c r="E5" s="422"/>
      <c r="F5" s="422"/>
      <c r="G5" s="422"/>
      <c r="H5" s="422"/>
      <c r="I5" s="422"/>
      <c r="J5" s="422"/>
      <c r="K5" s="93"/>
      <c r="L5" s="122"/>
      <c r="M5" s="145" t="str">
        <f>IF(ISBLANK(K5),"",IF(K5="Yes","Ok - Proceed","Stop – Needs Further Review"))</f>
        <v/>
      </c>
    </row>
    <row r="6" spans="1:13" x14ac:dyDescent="0.25">
      <c r="A6" s="738"/>
      <c r="B6" s="422"/>
      <c r="C6" s="422"/>
      <c r="D6" s="422"/>
      <c r="E6" s="422"/>
      <c r="F6" s="422"/>
      <c r="G6" s="422"/>
      <c r="H6" s="422"/>
      <c r="I6" s="422"/>
      <c r="J6" s="422"/>
      <c r="L6" s="122"/>
    </row>
    <row r="7" spans="1:13" x14ac:dyDescent="0.25">
      <c r="A7" s="738"/>
      <c r="B7" s="422"/>
      <c r="C7" s="422"/>
      <c r="D7" s="422"/>
      <c r="E7" s="422"/>
      <c r="F7" s="422"/>
      <c r="G7" s="422"/>
      <c r="H7" s="422"/>
      <c r="I7" s="422"/>
      <c r="J7" s="422"/>
      <c r="L7" s="122"/>
    </row>
    <row r="8" spans="1:13" x14ac:dyDescent="0.25">
      <c r="A8" s="738"/>
      <c r="B8" s="422"/>
      <c r="C8" s="422"/>
      <c r="D8" s="422"/>
      <c r="E8" s="422"/>
      <c r="F8" s="422"/>
      <c r="G8" s="422"/>
      <c r="H8" s="422"/>
      <c r="I8" s="422"/>
      <c r="J8" s="422"/>
      <c r="L8" s="122"/>
    </row>
    <row r="9" spans="1:13" x14ac:dyDescent="0.25">
      <c r="A9" s="738"/>
      <c r="B9" s="422"/>
      <c r="C9" s="422"/>
      <c r="D9" s="422"/>
      <c r="E9" s="422"/>
      <c r="F9" s="422"/>
      <c r="G9" s="422"/>
      <c r="H9" s="422"/>
      <c r="I9" s="422"/>
      <c r="J9" s="422"/>
      <c r="K9" s="114"/>
      <c r="L9" s="122"/>
      <c r="M9" s="145" t="str">
        <f t="shared" ref="M9" si="0">IF(ISBLANK(K9),"",IF(K9="Yes","Ok - Proceed","Stop – Needs Further Review"))</f>
        <v/>
      </c>
    </row>
    <row r="10" spans="1:13" x14ac:dyDescent="0.25">
      <c r="A10" s="284"/>
      <c r="B10" s="282"/>
      <c r="C10" s="282"/>
      <c r="D10" s="282"/>
      <c r="E10" s="282"/>
      <c r="F10" s="282"/>
      <c r="G10" s="282"/>
      <c r="H10" s="282"/>
      <c r="I10" s="282"/>
      <c r="J10" s="282"/>
      <c r="K10" s="114"/>
      <c r="L10" s="122"/>
      <c r="M10" s="145"/>
    </row>
    <row r="11" spans="1:13" x14ac:dyDescent="0.25">
      <c r="A11" s="738" t="s">
        <v>411</v>
      </c>
      <c r="B11" s="422"/>
      <c r="C11" s="422"/>
      <c r="D11" s="422"/>
      <c r="E11" s="422"/>
      <c r="F11" s="422"/>
      <c r="G11" s="422"/>
      <c r="H11" s="422"/>
      <c r="I11" s="422"/>
      <c r="J11" s="422"/>
      <c r="K11" s="93"/>
      <c r="L11" s="122"/>
      <c r="M11" s="145" t="str">
        <f>IF(ISBLANK(K11),"",IF(K11="Yes","Ok - Proceed","Stop – Needs Further Review"))</f>
        <v/>
      </c>
    </row>
    <row r="12" spans="1:13" x14ac:dyDescent="0.25">
      <c r="A12" s="738"/>
      <c r="B12" s="422"/>
      <c r="C12" s="422"/>
      <c r="D12" s="422"/>
      <c r="E12" s="422"/>
      <c r="F12" s="422"/>
      <c r="G12" s="422"/>
      <c r="H12" s="422"/>
      <c r="I12" s="422"/>
      <c r="J12" s="422"/>
      <c r="L12" s="122"/>
    </row>
    <row r="13" spans="1:13" x14ac:dyDescent="0.25">
      <c r="A13" s="738"/>
      <c r="B13" s="422"/>
      <c r="C13" s="422"/>
      <c r="D13" s="422"/>
      <c r="E13" s="422"/>
      <c r="F13" s="422"/>
      <c r="G13" s="422"/>
      <c r="H13" s="422"/>
      <c r="I13" s="422"/>
      <c r="J13" s="422"/>
      <c r="L13" s="122"/>
    </row>
    <row r="14" spans="1:13" x14ac:dyDescent="0.25">
      <c r="A14" s="284"/>
      <c r="B14" s="282"/>
      <c r="C14" s="282"/>
      <c r="D14" s="282"/>
      <c r="E14" s="282"/>
      <c r="F14" s="282"/>
      <c r="G14" s="282"/>
      <c r="H14" s="282"/>
      <c r="I14" s="282"/>
      <c r="J14" s="282"/>
      <c r="K14" s="114"/>
      <c r="L14" s="122"/>
      <c r="M14" s="145"/>
    </row>
    <row r="15" spans="1:13" ht="15" customHeight="1" x14ac:dyDescent="0.25">
      <c r="A15" s="738" t="s">
        <v>412</v>
      </c>
      <c r="B15" s="422"/>
      <c r="C15" s="422"/>
      <c r="D15" s="422"/>
      <c r="E15" s="422"/>
      <c r="F15" s="422"/>
      <c r="G15" s="422"/>
      <c r="H15" s="422"/>
      <c r="I15" s="422"/>
      <c r="J15" s="422"/>
      <c r="K15" s="93"/>
      <c r="L15" s="122"/>
      <c r="M15" s="145" t="str">
        <f>IF(ISBLANK(K15),"",IF(K15="Yes","Ok - Proceed","Stop – Needs Further Review"))</f>
        <v/>
      </c>
    </row>
    <row r="16" spans="1:13" x14ac:dyDescent="0.25">
      <c r="A16" s="738"/>
      <c r="B16" s="422"/>
      <c r="C16" s="422"/>
      <c r="D16" s="422"/>
      <c r="E16" s="422"/>
      <c r="F16" s="422"/>
      <c r="G16" s="422"/>
      <c r="H16" s="422"/>
      <c r="I16" s="422"/>
      <c r="J16" s="422"/>
      <c r="L16" s="122"/>
    </row>
    <row r="17" spans="1:13" x14ac:dyDescent="0.25">
      <c r="A17" s="738"/>
      <c r="B17" s="422"/>
      <c r="C17" s="422"/>
      <c r="D17" s="422"/>
      <c r="E17" s="422"/>
      <c r="F17" s="422"/>
      <c r="G17" s="422"/>
      <c r="H17" s="422"/>
      <c r="I17" s="422"/>
      <c r="J17" s="422"/>
      <c r="L17" s="122"/>
    </row>
    <row r="18" spans="1:13" x14ac:dyDescent="0.25">
      <c r="A18" s="738"/>
      <c r="B18" s="422"/>
      <c r="C18" s="422"/>
      <c r="D18" s="422"/>
      <c r="E18" s="422"/>
      <c r="F18" s="422"/>
      <c r="G18" s="422"/>
      <c r="H18" s="422"/>
      <c r="I18" s="422"/>
      <c r="J18" s="422"/>
      <c r="L18" s="122"/>
    </row>
    <row r="19" spans="1:13" x14ac:dyDescent="0.25">
      <c r="A19" s="112"/>
      <c r="B19" s="113"/>
      <c r="C19" s="113"/>
      <c r="D19" s="113"/>
      <c r="E19" s="113"/>
      <c r="F19" s="113"/>
      <c r="G19" s="113"/>
      <c r="H19" s="113"/>
      <c r="I19" s="113"/>
      <c r="J19" s="113"/>
      <c r="K19" s="114"/>
      <c r="L19" s="115"/>
      <c r="M19" s="278"/>
    </row>
    <row r="20" spans="1:13" ht="15" customHeight="1" x14ac:dyDescent="0.25">
      <c r="A20" s="738" t="s">
        <v>433</v>
      </c>
      <c r="B20" s="422"/>
      <c r="C20" s="422"/>
      <c r="D20" s="422"/>
      <c r="E20" s="422"/>
      <c r="F20" s="422"/>
      <c r="G20" s="422"/>
      <c r="H20" s="422"/>
      <c r="I20" s="422"/>
      <c r="J20" s="422"/>
      <c r="K20" s="93"/>
      <c r="L20" s="122"/>
      <c r="M20" s="145" t="str">
        <f>IF(ISBLANK(K20),"",IF(K20="Yes","Ok - Proceed","Stop – Needs Further Review"))</f>
        <v/>
      </c>
    </row>
    <row r="21" spans="1:13" x14ac:dyDescent="0.25">
      <c r="A21" s="738"/>
      <c r="B21" s="422"/>
      <c r="C21" s="422"/>
      <c r="D21" s="422"/>
      <c r="E21" s="422"/>
      <c r="F21" s="422"/>
      <c r="G21" s="422"/>
      <c r="H21" s="422"/>
      <c r="I21" s="422"/>
      <c r="J21" s="422"/>
      <c r="L21" s="122"/>
    </row>
    <row r="22" spans="1:13" x14ac:dyDescent="0.25">
      <c r="A22" s="738"/>
      <c r="B22" s="422"/>
      <c r="C22" s="422"/>
      <c r="D22" s="422"/>
      <c r="E22" s="422"/>
      <c r="F22" s="422"/>
      <c r="G22" s="422"/>
      <c r="H22" s="422"/>
      <c r="I22" s="422"/>
      <c r="J22" s="422"/>
      <c r="L22" s="122"/>
    </row>
    <row r="23" spans="1:13" x14ac:dyDescent="0.25">
      <c r="A23" s="738"/>
      <c r="B23" s="422"/>
      <c r="C23" s="422"/>
      <c r="D23" s="422"/>
      <c r="E23" s="422"/>
      <c r="F23" s="422"/>
      <c r="G23" s="422"/>
      <c r="H23" s="422"/>
      <c r="I23" s="422"/>
      <c r="J23" s="422"/>
      <c r="L23" s="122"/>
    </row>
    <row r="24" spans="1:13" x14ac:dyDescent="0.25">
      <c r="A24" s="738"/>
      <c r="B24" s="422"/>
      <c r="C24" s="422"/>
      <c r="D24" s="422"/>
      <c r="E24" s="422"/>
      <c r="F24" s="422"/>
      <c r="G24" s="422"/>
      <c r="H24" s="422"/>
      <c r="I24" s="422"/>
      <c r="J24" s="422"/>
      <c r="L24" s="122"/>
    </row>
    <row r="25" spans="1:13" x14ac:dyDescent="0.25">
      <c r="A25" s="112"/>
      <c r="B25" s="113"/>
      <c r="C25" s="113"/>
      <c r="D25" s="113"/>
      <c r="E25" s="113"/>
      <c r="F25" s="113"/>
      <c r="G25" s="113"/>
      <c r="H25" s="113"/>
      <c r="I25" s="113"/>
      <c r="J25" s="113"/>
      <c r="K25" s="114"/>
      <c r="L25" s="115"/>
      <c r="M25" s="283"/>
    </row>
    <row r="26" spans="1:13" ht="15" customHeight="1" x14ac:dyDescent="0.25">
      <c r="A26" s="739" t="s">
        <v>413</v>
      </c>
      <c r="B26" s="441"/>
      <c r="C26" s="441"/>
      <c r="D26" s="441"/>
      <c r="E26" s="441"/>
      <c r="F26" s="441"/>
      <c r="G26" s="441"/>
      <c r="H26" s="441"/>
      <c r="I26" s="441"/>
      <c r="J26" s="441"/>
      <c r="K26" s="93"/>
      <c r="L26" s="122"/>
      <c r="M26" s="145" t="str">
        <f>IF(ISBLANK(K26),"",IF(K26="Yes","Ok - Proceed","Stop – Needs Further Review"))</f>
        <v/>
      </c>
    </row>
    <row r="27" spans="1:13" x14ac:dyDescent="0.25">
      <c r="A27" s="739"/>
      <c r="B27" s="441"/>
      <c r="C27" s="441"/>
      <c r="D27" s="441"/>
      <c r="E27" s="441"/>
      <c r="F27" s="441"/>
      <c r="G27" s="441"/>
      <c r="H27" s="441"/>
      <c r="I27" s="441"/>
      <c r="J27" s="441"/>
      <c r="K27" s="114"/>
      <c r="L27" s="122"/>
      <c r="M27" s="145" t="str">
        <f t="shared" ref="M27" si="1">IF(ISBLANK(K27),"",IF(K27="Yes","Ok - Proceed","Stop – Needs Further Review"))</f>
        <v/>
      </c>
    </row>
    <row r="28" spans="1:13" x14ac:dyDescent="0.25">
      <c r="A28" s="739"/>
      <c r="B28" s="441"/>
      <c r="C28" s="441"/>
      <c r="D28" s="441"/>
      <c r="E28" s="441"/>
      <c r="F28" s="441"/>
      <c r="G28" s="441"/>
      <c r="H28" s="441"/>
      <c r="I28" s="441"/>
      <c r="J28" s="441"/>
      <c r="K28" s="114"/>
      <c r="L28" s="122"/>
      <c r="M28" s="145"/>
    </row>
    <row r="29" spans="1:13" x14ac:dyDescent="0.25">
      <c r="A29" s="739"/>
      <c r="B29" s="441"/>
      <c r="C29" s="441"/>
      <c r="D29" s="441"/>
      <c r="E29" s="441"/>
      <c r="F29" s="441"/>
      <c r="G29" s="441"/>
      <c r="H29" s="441"/>
      <c r="I29" s="441"/>
      <c r="J29" s="441"/>
      <c r="K29" s="114"/>
      <c r="L29" s="122"/>
      <c r="M29" s="145"/>
    </row>
    <row r="30" spans="1:13" x14ac:dyDescent="0.25">
      <c r="A30" s="112"/>
      <c r="B30" s="113"/>
      <c r="C30" s="113"/>
      <c r="D30" s="113"/>
      <c r="E30" s="113"/>
      <c r="F30" s="113"/>
      <c r="G30" s="113"/>
      <c r="H30" s="113"/>
      <c r="I30" s="113"/>
      <c r="J30" s="113"/>
      <c r="K30" s="114"/>
      <c r="L30" s="115"/>
      <c r="M30" s="278"/>
    </row>
    <row r="31" spans="1:13" ht="14.45" customHeight="1" x14ac:dyDescent="0.25">
      <c r="A31" s="739" t="s">
        <v>419</v>
      </c>
      <c r="B31" s="441"/>
      <c r="C31" s="441"/>
      <c r="D31" s="441"/>
      <c r="E31" s="441"/>
      <c r="F31" s="441"/>
      <c r="G31" s="441"/>
      <c r="H31" s="441"/>
      <c r="I31" s="441"/>
      <c r="J31" s="441"/>
      <c r="K31" s="93"/>
      <c r="L31" s="122"/>
      <c r="M31" s="145" t="str">
        <f>IF(ISBLANK(K31),"",IF(K31="Yes","Ok - Proceed","Stop – Needs Further Review"))</f>
        <v/>
      </c>
    </row>
    <row r="32" spans="1:13" x14ac:dyDescent="0.25">
      <c r="A32" s="739"/>
      <c r="B32" s="441"/>
      <c r="C32" s="441"/>
      <c r="D32" s="441"/>
      <c r="E32" s="441"/>
      <c r="F32" s="441"/>
      <c r="G32" s="441"/>
      <c r="H32" s="441"/>
      <c r="I32" s="441"/>
      <c r="J32" s="441"/>
      <c r="K32" s="114"/>
      <c r="L32" s="122"/>
      <c r="M32" s="145" t="str">
        <f t="shared" ref="M32:M56" si="2">IF(ISBLANK(K32),"",IF(K32="Yes","Ok - Proceed","Stop – Needs Further Review"))</f>
        <v/>
      </c>
    </row>
    <row r="33" spans="1:13" x14ac:dyDescent="0.25">
      <c r="A33" s="739"/>
      <c r="B33" s="441"/>
      <c r="C33" s="441"/>
      <c r="D33" s="441"/>
      <c r="E33" s="441"/>
      <c r="F33" s="441"/>
      <c r="G33" s="441"/>
      <c r="H33" s="441"/>
      <c r="I33" s="441"/>
      <c r="J33" s="441"/>
      <c r="K33" s="114"/>
      <c r="L33" s="122"/>
      <c r="M33" s="145" t="str">
        <f t="shared" si="2"/>
        <v/>
      </c>
    </row>
    <row r="34" spans="1:13" x14ac:dyDescent="0.25">
      <c r="A34" s="146"/>
      <c r="B34" s="280"/>
      <c r="C34" s="280"/>
      <c r="D34" s="280"/>
      <c r="E34" s="280"/>
      <c r="F34" s="280"/>
      <c r="G34" s="280"/>
      <c r="H34" s="280"/>
      <c r="I34" s="280"/>
      <c r="J34" s="280"/>
      <c r="K34" s="114"/>
      <c r="L34" s="122"/>
      <c r="M34" s="145" t="str">
        <f>IF(ISBLANK(K34),"",IF(K34="No","Stop – Needs Further Review","Ok - Proceed"))</f>
        <v/>
      </c>
    </row>
    <row r="35" spans="1:13" ht="14.45" customHeight="1" x14ac:dyDescent="0.25">
      <c r="A35" s="739" t="s">
        <v>434</v>
      </c>
      <c r="B35" s="441"/>
      <c r="C35" s="441"/>
      <c r="D35" s="441"/>
      <c r="E35" s="441"/>
      <c r="F35" s="441"/>
      <c r="G35" s="441"/>
      <c r="H35" s="441"/>
      <c r="I35" s="441"/>
      <c r="J35" s="441"/>
      <c r="K35" s="93"/>
      <c r="L35" s="122"/>
      <c r="M35" s="145" t="str">
        <f t="shared" si="2"/>
        <v/>
      </c>
    </row>
    <row r="36" spans="1:13" x14ac:dyDescent="0.25">
      <c r="A36" s="739"/>
      <c r="B36" s="441"/>
      <c r="C36" s="441"/>
      <c r="D36" s="441"/>
      <c r="E36" s="441"/>
      <c r="F36" s="441"/>
      <c r="G36" s="441"/>
      <c r="H36" s="441"/>
      <c r="I36" s="441"/>
      <c r="J36" s="441"/>
      <c r="K36" s="114"/>
      <c r="L36" s="122"/>
      <c r="M36" s="145" t="str">
        <f t="shared" si="2"/>
        <v/>
      </c>
    </row>
    <row r="37" spans="1:13" x14ac:dyDescent="0.25">
      <c r="A37" s="739"/>
      <c r="B37" s="441"/>
      <c r="C37" s="441"/>
      <c r="D37" s="441"/>
      <c r="E37" s="441"/>
      <c r="F37" s="441"/>
      <c r="G37" s="441"/>
      <c r="H37" s="441"/>
      <c r="I37" s="441"/>
      <c r="J37" s="441"/>
      <c r="K37" s="114"/>
      <c r="L37" s="122"/>
      <c r="M37" s="145"/>
    </row>
    <row r="38" spans="1:13" x14ac:dyDescent="0.25">
      <c r="A38" s="739"/>
      <c r="B38" s="441"/>
      <c r="C38" s="441"/>
      <c r="D38" s="441"/>
      <c r="E38" s="441"/>
      <c r="F38" s="441"/>
      <c r="G38" s="441"/>
      <c r="H38" s="441"/>
      <c r="I38" s="441"/>
      <c r="J38" s="441"/>
      <c r="K38" s="114"/>
      <c r="L38" s="122"/>
      <c r="M38" s="145"/>
    </row>
    <row r="39" spans="1:13" x14ac:dyDescent="0.25">
      <c r="A39" s="279"/>
      <c r="B39" s="277"/>
      <c r="C39" s="277"/>
      <c r="D39" s="277"/>
      <c r="E39" s="277"/>
      <c r="F39" s="277"/>
      <c r="G39" s="277"/>
      <c r="H39" s="277"/>
      <c r="I39" s="277"/>
      <c r="J39" s="277"/>
      <c r="K39" s="114"/>
      <c r="L39" s="122"/>
      <c r="M39" s="145" t="str">
        <f>IF(ISBLANK(K39),"",IF(K39="No","Stop – Needs Further Review","Ok - Proceed"))</f>
        <v/>
      </c>
    </row>
    <row r="40" spans="1:13" ht="14.45" customHeight="1" x14ac:dyDescent="0.25">
      <c r="A40" s="738" t="s">
        <v>435</v>
      </c>
      <c r="B40" s="422"/>
      <c r="C40" s="422"/>
      <c r="D40" s="422"/>
      <c r="E40" s="422"/>
      <c r="F40" s="422"/>
      <c r="G40" s="422"/>
      <c r="H40" s="422"/>
      <c r="I40" s="422"/>
      <c r="J40" s="422"/>
      <c r="K40" s="93"/>
      <c r="L40" s="122"/>
      <c r="M40" s="299" t="str">
        <f>IF(ISBLANK(K40),"",IF(K40="No","OK - Proceed","OK - Answer Questions 8a, 8b, and 8c"))</f>
        <v/>
      </c>
    </row>
    <row r="41" spans="1:13" x14ac:dyDescent="0.25">
      <c r="A41" s="738"/>
      <c r="B41" s="422"/>
      <c r="C41" s="422"/>
      <c r="D41" s="422"/>
      <c r="E41" s="422"/>
      <c r="F41" s="422"/>
      <c r="G41" s="422"/>
      <c r="H41" s="422"/>
      <c r="I41" s="422"/>
      <c r="J41" s="422"/>
      <c r="K41" s="114"/>
      <c r="L41" s="122"/>
      <c r="M41" s="145" t="str">
        <f t="shared" si="2"/>
        <v/>
      </c>
    </row>
    <row r="42" spans="1:13" x14ac:dyDescent="0.25">
      <c r="A42" s="738"/>
      <c r="B42" s="422"/>
      <c r="C42" s="422"/>
      <c r="D42" s="422"/>
      <c r="E42" s="422"/>
      <c r="F42" s="422"/>
      <c r="G42" s="422"/>
      <c r="H42" s="422"/>
      <c r="I42" s="422"/>
      <c r="J42" s="422"/>
      <c r="K42" s="114"/>
      <c r="L42" s="122"/>
      <c r="M42" s="145"/>
    </row>
    <row r="43" spans="1:13" x14ac:dyDescent="0.25">
      <c r="A43" s="279"/>
      <c r="B43" s="277"/>
      <c r="C43" s="277"/>
      <c r="D43" s="277"/>
      <c r="E43" s="277"/>
      <c r="F43" s="277"/>
      <c r="G43" s="277"/>
      <c r="H43" s="277"/>
      <c r="I43" s="277"/>
      <c r="J43" s="277"/>
      <c r="K43" s="114"/>
      <c r="L43" s="122"/>
      <c r="M43" s="145" t="str">
        <f>IF(ISBLANK(K43),"",IF(K43="Yes","Stop – Needs Further Review","Ok - Proceed"))</f>
        <v/>
      </c>
    </row>
    <row r="44" spans="1:13" ht="14.45" customHeight="1" x14ac:dyDescent="0.25">
      <c r="A44" s="736" t="s">
        <v>414</v>
      </c>
      <c r="B44" s="737"/>
      <c r="C44" s="737"/>
      <c r="D44" s="737"/>
      <c r="E44" s="737"/>
      <c r="F44" s="737"/>
      <c r="G44" s="737"/>
      <c r="H44" s="737"/>
      <c r="I44" s="737"/>
      <c r="J44" s="737"/>
      <c r="K44" s="93"/>
      <c r="L44" s="122"/>
      <c r="M44" s="145" t="str">
        <f>IF(ISBLANK(K44),"",IF(K44="No","Stop – Needs Further Review","OK - Proceed"))</f>
        <v/>
      </c>
    </row>
    <row r="45" spans="1:13" x14ac:dyDescent="0.25">
      <c r="A45" s="736"/>
      <c r="B45" s="737"/>
      <c r="C45" s="737"/>
      <c r="D45" s="737"/>
      <c r="E45" s="737"/>
      <c r="F45" s="737"/>
      <c r="G45" s="737"/>
      <c r="H45" s="737"/>
      <c r="I45" s="737"/>
      <c r="J45" s="737"/>
      <c r="K45" s="114"/>
      <c r="L45" s="122"/>
      <c r="M45" s="145" t="str">
        <f t="shared" ref="M45" si="3">IF(ISBLANK(K45),"",IF(K45="Yes","Ok - Proceed","Stop – Needs Further Review"))</f>
        <v/>
      </c>
    </row>
    <row r="46" spans="1:13" x14ac:dyDescent="0.25">
      <c r="A46" s="284"/>
      <c r="B46" s="282"/>
      <c r="C46" s="282"/>
      <c r="D46" s="282"/>
      <c r="E46" s="282"/>
      <c r="F46" s="282"/>
      <c r="G46" s="282"/>
      <c r="H46" s="282"/>
      <c r="I46" s="282"/>
      <c r="J46" s="282"/>
      <c r="K46" s="114"/>
      <c r="L46" s="122"/>
      <c r="M46" s="145"/>
    </row>
    <row r="47" spans="1:13" ht="14.45" customHeight="1" x14ac:dyDescent="0.25">
      <c r="A47" s="736" t="s">
        <v>465</v>
      </c>
      <c r="B47" s="737"/>
      <c r="C47" s="737"/>
      <c r="D47" s="737"/>
      <c r="E47" s="737"/>
      <c r="F47" s="737"/>
      <c r="G47" s="737"/>
      <c r="H47" s="737"/>
      <c r="I47" s="737"/>
      <c r="J47" s="737"/>
      <c r="K47" s="93"/>
      <c r="L47" s="122"/>
      <c r="M47" s="145" t="str">
        <f>IF(ISBLANK(K47),"",IF(K47="No","Stop – Needs Further Review","OK - Proceed"))</f>
        <v/>
      </c>
    </row>
    <row r="48" spans="1:13" ht="14.45" customHeight="1" x14ac:dyDescent="0.25">
      <c r="A48" s="736"/>
      <c r="B48" s="737"/>
      <c r="C48" s="737"/>
      <c r="D48" s="737"/>
      <c r="E48" s="737"/>
      <c r="F48" s="737"/>
      <c r="G48" s="737"/>
      <c r="H48" s="737"/>
      <c r="I48" s="737"/>
      <c r="J48" s="737"/>
      <c r="L48" s="122"/>
      <c r="M48" s="145"/>
    </row>
    <row r="49" spans="1:13" x14ac:dyDescent="0.25">
      <c r="A49" s="736"/>
      <c r="B49" s="737"/>
      <c r="C49" s="737"/>
      <c r="D49" s="737"/>
      <c r="E49" s="737"/>
      <c r="F49" s="737"/>
      <c r="G49" s="737"/>
      <c r="H49" s="737"/>
      <c r="I49" s="737"/>
      <c r="J49" s="737"/>
      <c r="K49" s="114"/>
      <c r="L49" s="122"/>
      <c r="M49" s="145" t="str">
        <f t="shared" ref="M49" si="4">IF(ISBLANK(K49),"",IF(K49="Yes","Ok - Proceed","Stop – Needs Further Review"))</f>
        <v/>
      </c>
    </row>
    <row r="50" spans="1:13" x14ac:dyDescent="0.25">
      <c r="A50" s="736"/>
      <c r="B50" s="737"/>
      <c r="C50" s="737"/>
      <c r="D50" s="737"/>
      <c r="E50" s="737"/>
      <c r="F50" s="737"/>
      <c r="G50" s="737"/>
      <c r="H50" s="737"/>
      <c r="I50" s="737"/>
      <c r="J50" s="737"/>
      <c r="K50" s="114"/>
      <c r="L50" s="122"/>
      <c r="M50" s="145"/>
    </row>
    <row r="51" spans="1:13" ht="14.45" customHeight="1" x14ac:dyDescent="0.25">
      <c r="A51" s="736" t="s">
        <v>415</v>
      </c>
      <c r="B51" s="737"/>
      <c r="C51" s="737"/>
      <c r="D51" s="737"/>
      <c r="E51" s="737"/>
      <c r="F51" s="737"/>
      <c r="G51" s="737"/>
      <c r="H51" s="737"/>
      <c r="I51" s="737"/>
      <c r="J51" s="737"/>
      <c r="K51" s="93"/>
      <c r="L51" s="122"/>
      <c r="M51" s="145" t="str">
        <f>IF(ISBLANK(K51),"",IF(K51="No","Stop – Needs Further Review","OK - Proceed"))</f>
        <v/>
      </c>
    </row>
    <row r="52" spans="1:13" x14ac:dyDescent="0.25">
      <c r="A52" s="736"/>
      <c r="B52" s="737"/>
      <c r="C52" s="737"/>
      <c r="D52" s="737"/>
      <c r="E52" s="737"/>
      <c r="F52" s="737"/>
      <c r="G52" s="737"/>
      <c r="H52" s="737"/>
      <c r="I52" s="737"/>
      <c r="J52" s="737"/>
      <c r="K52" s="114"/>
      <c r="L52" s="122"/>
      <c r="M52" s="145" t="str">
        <f t="shared" ref="M52" si="5">IF(ISBLANK(K52),"",IF(K52="Yes","Ok - Proceed","Stop – Needs Further Review"))</f>
        <v/>
      </c>
    </row>
    <row r="53" spans="1:13" x14ac:dyDescent="0.25">
      <c r="A53" s="284"/>
      <c r="B53" s="282"/>
      <c r="C53" s="282"/>
      <c r="D53" s="282"/>
      <c r="E53" s="282"/>
      <c r="F53" s="282"/>
      <c r="G53" s="282"/>
      <c r="H53" s="282"/>
      <c r="I53" s="282"/>
      <c r="J53" s="282"/>
      <c r="K53" s="114"/>
      <c r="L53" s="122"/>
      <c r="M53" s="145"/>
    </row>
    <row r="54" spans="1:13" ht="15" customHeight="1" x14ac:dyDescent="0.25">
      <c r="A54" s="738" t="s">
        <v>436</v>
      </c>
      <c r="B54" s="422"/>
      <c r="C54" s="422"/>
      <c r="D54" s="422"/>
      <c r="E54" s="422"/>
      <c r="F54" s="422"/>
      <c r="G54" s="422"/>
      <c r="H54" s="422"/>
      <c r="I54" s="422"/>
      <c r="J54" s="422"/>
      <c r="K54" s="93"/>
      <c r="L54" s="126"/>
      <c r="M54" s="145" t="str">
        <f>IF(ISBLANK(K54),"",IF(K54="No","Stop – Needs Further Review","OK - Proceed"))</f>
        <v/>
      </c>
    </row>
    <row r="55" spans="1:13" x14ac:dyDescent="0.25">
      <c r="A55" s="738"/>
      <c r="B55" s="422"/>
      <c r="C55" s="422"/>
      <c r="D55" s="422"/>
      <c r="E55" s="422"/>
      <c r="F55" s="422"/>
      <c r="G55" s="422"/>
      <c r="H55" s="422"/>
      <c r="I55" s="422"/>
      <c r="J55" s="422"/>
      <c r="K55" s="114"/>
      <c r="L55" s="126"/>
      <c r="M55" s="145" t="str">
        <f t="shared" si="2"/>
        <v/>
      </c>
    </row>
    <row r="56" spans="1:13" x14ac:dyDescent="0.25">
      <c r="A56" s="738"/>
      <c r="B56" s="422"/>
      <c r="C56" s="422"/>
      <c r="D56" s="422"/>
      <c r="E56" s="422"/>
      <c r="F56" s="422"/>
      <c r="G56" s="422"/>
      <c r="H56" s="422"/>
      <c r="I56" s="422"/>
      <c r="J56" s="422"/>
      <c r="K56" s="114"/>
      <c r="L56" s="122"/>
      <c r="M56" s="145" t="str">
        <f t="shared" si="2"/>
        <v/>
      </c>
    </row>
    <row r="57" spans="1:13" x14ac:dyDescent="0.25">
      <c r="A57" s="738"/>
      <c r="B57" s="422"/>
      <c r="C57" s="422"/>
      <c r="D57" s="422"/>
      <c r="E57" s="422"/>
      <c r="F57" s="422"/>
      <c r="G57" s="422"/>
      <c r="H57" s="422"/>
      <c r="I57" s="422"/>
      <c r="J57" s="422"/>
      <c r="K57" s="114"/>
      <c r="L57" s="122"/>
      <c r="M57" s="145"/>
    </row>
    <row r="58" spans="1:13" x14ac:dyDescent="0.25">
      <c r="A58" s="123"/>
      <c r="B58" s="28"/>
      <c r="C58" s="28"/>
      <c r="D58" s="28"/>
      <c r="E58" s="28"/>
      <c r="F58" s="28"/>
      <c r="G58" s="28"/>
      <c r="H58" s="28"/>
      <c r="I58" s="28"/>
      <c r="J58" s="28"/>
      <c r="K58" s="114"/>
      <c r="L58" s="122"/>
      <c r="M58" s="278"/>
    </row>
    <row r="59" spans="1:13" ht="15.75" thickBot="1" x14ac:dyDescent="0.3">
      <c r="A59" s="462" t="s">
        <v>96</v>
      </c>
      <c r="B59" s="463"/>
      <c r="C59" s="463"/>
      <c r="D59" s="28"/>
      <c r="E59" s="28"/>
      <c r="F59" s="28"/>
      <c r="G59" s="28"/>
      <c r="H59" s="28"/>
      <c r="I59" s="28"/>
      <c r="J59" s="28"/>
      <c r="K59" s="114"/>
      <c r="L59" s="122"/>
      <c r="M59" s="278"/>
    </row>
    <row r="60" spans="1:13" x14ac:dyDescent="0.25">
      <c r="A60" s="123"/>
      <c r="B60" s="727"/>
      <c r="C60" s="728"/>
      <c r="D60" s="728"/>
      <c r="E60" s="728"/>
      <c r="F60" s="728"/>
      <c r="G60" s="728"/>
      <c r="H60" s="728"/>
      <c r="I60" s="728"/>
      <c r="J60" s="728"/>
      <c r="K60" s="729"/>
      <c r="L60" s="122"/>
      <c r="M60" s="278"/>
    </row>
    <row r="61" spans="1:13" x14ac:dyDescent="0.25">
      <c r="A61" s="123"/>
      <c r="B61" s="730"/>
      <c r="C61" s="731"/>
      <c r="D61" s="731"/>
      <c r="E61" s="731"/>
      <c r="F61" s="731"/>
      <c r="G61" s="731"/>
      <c r="H61" s="731"/>
      <c r="I61" s="731"/>
      <c r="J61" s="731"/>
      <c r="K61" s="732"/>
      <c r="L61" s="122"/>
      <c r="M61" s="278"/>
    </row>
    <row r="62" spans="1:13" x14ac:dyDescent="0.25">
      <c r="A62" s="123"/>
      <c r="B62" s="730"/>
      <c r="C62" s="731"/>
      <c r="D62" s="731"/>
      <c r="E62" s="731"/>
      <c r="F62" s="731"/>
      <c r="G62" s="731"/>
      <c r="H62" s="731"/>
      <c r="I62" s="731"/>
      <c r="J62" s="731"/>
      <c r="K62" s="732"/>
      <c r="L62" s="122"/>
      <c r="M62" s="278"/>
    </row>
    <row r="63" spans="1:13" x14ac:dyDescent="0.25">
      <c r="A63" s="123"/>
      <c r="B63" s="730"/>
      <c r="C63" s="731"/>
      <c r="D63" s="731"/>
      <c r="E63" s="731"/>
      <c r="F63" s="731"/>
      <c r="G63" s="731"/>
      <c r="H63" s="731"/>
      <c r="I63" s="731"/>
      <c r="J63" s="731"/>
      <c r="K63" s="732"/>
      <c r="L63" s="122"/>
      <c r="M63" s="278"/>
    </row>
    <row r="64" spans="1:13" x14ac:dyDescent="0.25">
      <c r="A64" s="123"/>
      <c r="B64" s="730"/>
      <c r="C64" s="731"/>
      <c r="D64" s="731"/>
      <c r="E64" s="731"/>
      <c r="F64" s="731"/>
      <c r="G64" s="731"/>
      <c r="H64" s="731"/>
      <c r="I64" s="731"/>
      <c r="J64" s="731"/>
      <c r="K64" s="732"/>
      <c r="L64" s="122"/>
      <c r="M64" s="278"/>
    </row>
    <row r="65" spans="1:13" x14ac:dyDescent="0.25">
      <c r="A65" s="123"/>
      <c r="B65" s="730"/>
      <c r="C65" s="731"/>
      <c r="D65" s="731"/>
      <c r="E65" s="731"/>
      <c r="F65" s="731"/>
      <c r="G65" s="731"/>
      <c r="H65" s="731"/>
      <c r="I65" s="731"/>
      <c r="J65" s="731"/>
      <c r="K65" s="732"/>
      <c r="L65" s="122"/>
      <c r="M65" s="278"/>
    </row>
    <row r="66" spans="1:13" x14ac:dyDescent="0.25">
      <c r="A66" s="123"/>
      <c r="B66" s="730"/>
      <c r="C66" s="731"/>
      <c r="D66" s="731"/>
      <c r="E66" s="731"/>
      <c r="F66" s="731"/>
      <c r="G66" s="731"/>
      <c r="H66" s="731"/>
      <c r="I66" s="731"/>
      <c r="J66" s="731"/>
      <c r="K66" s="732"/>
      <c r="L66" s="122"/>
      <c r="M66" s="278"/>
    </row>
    <row r="67" spans="1:13" x14ac:dyDescent="0.25">
      <c r="A67" s="123"/>
      <c r="B67" s="730"/>
      <c r="C67" s="731"/>
      <c r="D67" s="731"/>
      <c r="E67" s="731"/>
      <c r="F67" s="731"/>
      <c r="G67" s="731"/>
      <c r="H67" s="731"/>
      <c r="I67" s="731"/>
      <c r="J67" s="731"/>
      <c r="K67" s="732"/>
      <c r="L67" s="122"/>
      <c r="M67" s="278"/>
    </row>
    <row r="68" spans="1:13" ht="15.75" thickBot="1" x14ac:dyDescent="0.3">
      <c r="A68" s="123"/>
      <c r="B68" s="733"/>
      <c r="C68" s="734"/>
      <c r="D68" s="734"/>
      <c r="E68" s="734"/>
      <c r="F68" s="734"/>
      <c r="G68" s="734"/>
      <c r="H68" s="734"/>
      <c r="I68" s="734"/>
      <c r="J68" s="734"/>
      <c r="K68" s="735"/>
      <c r="L68" s="122"/>
      <c r="M68" s="278"/>
    </row>
    <row r="69" spans="1:13" x14ac:dyDescent="0.25">
      <c r="A69" s="123"/>
      <c r="B69" s="28"/>
      <c r="C69" s="28"/>
      <c r="D69" s="28"/>
      <c r="E69" s="28"/>
      <c r="F69" s="28"/>
      <c r="G69" s="28"/>
      <c r="H69" s="28"/>
      <c r="I69" s="28"/>
      <c r="J69" s="28"/>
      <c r="K69" s="114"/>
      <c r="L69" s="122"/>
      <c r="M69" s="278"/>
    </row>
    <row r="70" spans="1:13" x14ac:dyDescent="0.25">
      <c r="A70" s="721" t="s">
        <v>97</v>
      </c>
      <c r="B70" s="517"/>
      <c r="C70" s="722"/>
      <c r="D70" s="723"/>
      <c r="E70" s="723"/>
      <c r="F70" s="723"/>
      <c r="G70" s="724"/>
      <c r="H70" s="281" t="s">
        <v>42</v>
      </c>
      <c r="I70" s="725"/>
      <c r="J70" s="726"/>
      <c r="K70" s="114"/>
      <c r="L70" s="122"/>
      <c r="M70" s="278"/>
    </row>
    <row r="71" spans="1:13" x14ac:dyDescent="0.25">
      <c r="A71" s="123"/>
      <c r="B71" s="28"/>
      <c r="C71" s="28"/>
      <c r="D71" s="28"/>
      <c r="E71" s="28"/>
      <c r="F71" s="28"/>
      <c r="G71" s="28"/>
      <c r="H71" s="28"/>
      <c r="I71" s="28"/>
      <c r="J71" s="28"/>
      <c r="K71" s="114"/>
      <c r="L71" s="122"/>
      <c r="M71" s="278"/>
    </row>
    <row r="72" spans="1:13" x14ac:dyDescent="0.25">
      <c r="A72" s="721" t="s">
        <v>98</v>
      </c>
      <c r="B72" s="517"/>
      <c r="C72" s="722"/>
      <c r="D72" s="723"/>
      <c r="E72" s="723"/>
      <c r="F72" s="723"/>
      <c r="G72" s="724"/>
      <c r="H72" s="281" t="s">
        <v>42</v>
      </c>
      <c r="I72" s="725"/>
      <c r="J72" s="726"/>
      <c r="K72" s="114"/>
      <c r="L72" s="122"/>
    </row>
    <row r="73" spans="1:13" ht="15.75" thickBot="1" x14ac:dyDescent="0.3">
      <c r="A73" s="73"/>
      <c r="B73" s="74"/>
      <c r="C73" s="74"/>
      <c r="D73" s="74"/>
      <c r="E73" s="74"/>
      <c r="F73" s="74"/>
      <c r="G73" s="74"/>
      <c r="H73" s="74"/>
      <c r="I73" s="74"/>
      <c r="J73" s="74"/>
      <c r="K73" s="139"/>
      <c r="L73" s="75"/>
    </row>
  </sheetData>
  <mergeCells count="21">
    <mergeCell ref="A51:J52"/>
    <mergeCell ref="A59:C59"/>
    <mergeCell ref="A5:J9"/>
    <mergeCell ref="A31:J33"/>
    <mergeCell ref="A11:J13"/>
    <mergeCell ref="A15:J18"/>
    <mergeCell ref="A20:J24"/>
    <mergeCell ref="A44:J45"/>
    <mergeCell ref="A47:J49"/>
    <mergeCell ref="A54:J57"/>
    <mergeCell ref="A35:J38"/>
    <mergeCell ref="A40:J42"/>
    <mergeCell ref="A26:J29"/>
    <mergeCell ref="A50:J50"/>
    <mergeCell ref="A72:B72"/>
    <mergeCell ref="C72:G72"/>
    <mergeCell ref="I72:J72"/>
    <mergeCell ref="B60:K68"/>
    <mergeCell ref="A70:B70"/>
    <mergeCell ref="C70:G70"/>
    <mergeCell ref="I70:J70"/>
  </mergeCells>
  <conditionalFormatting sqref="M31">
    <cfRule type="cellIs" dxfId="100" priority="35" operator="equal">
      <formula>$K$31</formula>
    </cfRule>
  </conditionalFormatting>
  <conditionalFormatting sqref="M5">
    <cfRule type="cellIs" dxfId="99" priority="32" operator="equal">
      <formula>$K$31</formula>
    </cfRule>
  </conditionalFormatting>
  <conditionalFormatting sqref="M26">
    <cfRule type="cellIs" dxfId="98" priority="29" operator="equal">
      <formula>$K$31</formula>
    </cfRule>
  </conditionalFormatting>
  <conditionalFormatting sqref="M11">
    <cfRule type="cellIs" dxfId="97" priority="14" operator="equal">
      <formula>$K$31</formula>
    </cfRule>
  </conditionalFormatting>
  <conditionalFormatting sqref="M15">
    <cfRule type="cellIs" dxfId="96" priority="11" operator="equal">
      <formula>$K$31</formula>
    </cfRule>
  </conditionalFormatting>
  <conditionalFormatting sqref="M20">
    <cfRule type="cellIs" dxfId="95" priority="8" operator="equal">
      <formula>$K$31</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7" operator="equal" id="{6E96E3B2-5CBF-45D5-90A2-212F61D577D2}">
            <xm:f>'Master Tab'!$B$148</xm:f>
            <x14:dxf>
              <font>
                <b/>
                <i val="0"/>
                <color theme="0"/>
              </font>
              <fill>
                <patternFill>
                  <bgColor rgb="FFFF0000"/>
                </patternFill>
              </fill>
            </x14:dxf>
          </x14:cfRule>
          <x14:cfRule type="cellIs" priority="18" operator="equal" id="{5569CB37-23D1-49AD-BE0F-97EB081B92B0}">
            <xm:f>'Master Tab'!$B$147</xm:f>
            <x14:dxf>
              <font>
                <b/>
                <i val="0"/>
                <color theme="0"/>
              </font>
              <fill>
                <patternFill>
                  <bgColor rgb="FF00B050"/>
                </patternFill>
              </fill>
            </x14:dxf>
          </x14:cfRule>
          <xm:sqref>M30:M43 M46 M53:M71 M19 M25 M9:M10 M14</xm:sqref>
        </x14:conditionalFormatting>
        <x14:conditionalFormatting xmlns:xm="http://schemas.microsoft.com/office/excel/2006/main">
          <x14:cfRule type="cellIs" priority="36" operator="equal" id="{79BAB344-0831-45EA-A921-43972E931328}">
            <xm:f>'Master Tab'!$B$148</xm:f>
            <x14:dxf>
              <font>
                <b/>
                <i val="0"/>
                <color theme="0"/>
              </font>
              <fill>
                <patternFill>
                  <bgColor rgb="FFFF0000"/>
                </patternFill>
              </fill>
            </x14:dxf>
          </x14:cfRule>
          <x14:cfRule type="cellIs" priority="37" operator="equal" id="{88CDB16E-B9C3-4519-86B4-3056D723E454}">
            <xm:f>'Master Tab'!$B$147</xm:f>
            <x14:dxf>
              <font>
                <b/>
                <i val="0"/>
                <color theme="0"/>
              </font>
              <fill>
                <patternFill>
                  <bgColor rgb="FF00B050"/>
                </patternFill>
              </fill>
            </x14:dxf>
          </x14:cfRule>
          <xm:sqref>M1:M4</xm:sqref>
        </x14:conditionalFormatting>
        <x14:conditionalFormatting xmlns:xm="http://schemas.microsoft.com/office/excel/2006/main">
          <x14:cfRule type="cellIs" priority="33" operator="equal" id="{45E3292E-29B5-4D3F-A1DF-8BDE6BC72FD8}">
            <xm:f>'Master Tab'!$B$148</xm:f>
            <x14:dxf>
              <font>
                <b/>
                <i val="0"/>
                <color theme="0"/>
              </font>
              <fill>
                <patternFill>
                  <bgColor rgb="FFFF0000"/>
                </patternFill>
              </fill>
            </x14:dxf>
          </x14:cfRule>
          <x14:cfRule type="cellIs" priority="34" operator="equal" id="{00093D09-4EEF-4FF3-924B-EC371D623939}">
            <xm:f>'Master Tab'!$B$147</xm:f>
            <x14:dxf>
              <font>
                <b/>
                <i val="0"/>
                <color theme="0"/>
              </font>
              <fill>
                <patternFill>
                  <bgColor rgb="FF00B050"/>
                </patternFill>
              </fill>
            </x14:dxf>
          </x14:cfRule>
          <xm:sqref>M5</xm:sqref>
        </x14:conditionalFormatting>
        <x14:conditionalFormatting xmlns:xm="http://schemas.microsoft.com/office/excel/2006/main">
          <x14:cfRule type="cellIs" priority="30" operator="equal" id="{DCFAD918-8E14-4B9C-BAD2-3D89371A18B2}">
            <xm:f>'Master Tab'!$B$148</xm:f>
            <x14:dxf>
              <font>
                <b/>
                <i val="0"/>
                <color theme="0"/>
              </font>
              <fill>
                <patternFill>
                  <bgColor rgb="FFFF0000"/>
                </patternFill>
              </fill>
            </x14:dxf>
          </x14:cfRule>
          <x14:cfRule type="cellIs" priority="31" operator="equal" id="{C9511B29-52F5-4FF4-8356-0C8B918ACC3C}">
            <xm:f>'Master Tab'!$B$147</xm:f>
            <x14:dxf>
              <font>
                <b/>
                <i val="0"/>
                <color theme="0"/>
              </font>
              <fill>
                <patternFill>
                  <bgColor rgb="FF00B050"/>
                </patternFill>
              </fill>
            </x14:dxf>
          </x14:cfRule>
          <xm:sqref>M26:M29</xm:sqref>
        </x14:conditionalFormatting>
        <x14:conditionalFormatting xmlns:xm="http://schemas.microsoft.com/office/excel/2006/main">
          <x14:cfRule type="cellIs" priority="15" operator="equal" id="{31F33C1F-0955-4BA9-8927-70083BD0F5C2}">
            <xm:f>'Master Tab'!$B$148</xm:f>
            <x14:dxf>
              <font>
                <b/>
                <i val="0"/>
                <color theme="0"/>
              </font>
              <fill>
                <patternFill>
                  <bgColor rgb="FFFF0000"/>
                </patternFill>
              </fill>
            </x14:dxf>
          </x14:cfRule>
          <x14:cfRule type="cellIs" priority="16" operator="equal" id="{A31BB01E-367F-44AC-AFFC-9F58A646FAAF}">
            <xm:f>'Master Tab'!$B$147</xm:f>
            <x14:dxf>
              <font>
                <b/>
                <i val="0"/>
                <color theme="0"/>
              </font>
              <fill>
                <patternFill>
                  <bgColor rgb="FF00B050"/>
                </patternFill>
              </fill>
            </x14:dxf>
          </x14:cfRule>
          <xm:sqref>M11</xm:sqref>
        </x14:conditionalFormatting>
        <x14:conditionalFormatting xmlns:xm="http://schemas.microsoft.com/office/excel/2006/main">
          <x14:cfRule type="cellIs" priority="12" operator="equal" id="{C23D278F-66BF-482C-93E7-1CA8735414B6}">
            <xm:f>'Master Tab'!$B$148</xm:f>
            <x14:dxf>
              <font>
                <b/>
                <i val="0"/>
                <color theme="0"/>
              </font>
              <fill>
                <patternFill>
                  <bgColor rgb="FFFF0000"/>
                </patternFill>
              </fill>
            </x14:dxf>
          </x14:cfRule>
          <x14:cfRule type="cellIs" priority="13" operator="equal" id="{BCC0240A-36E0-4CB8-85FB-E26BF77EB4D5}">
            <xm:f>'Master Tab'!$B$147</xm:f>
            <x14:dxf>
              <font>
                <b/>
                <i val="0"/>
                <color theme="0"/>
              </font>
              <fill>
                <patternFill>
                  <bgColor rgb="FF00B050"/>
                </patternFill>
              </fill>
            </x14:dxf>
          </x14:cfRule>
          <xm:sqref>M15</xm:sqref>
        </x14:conditionalFormatting>
        <x14:conditionalFormatting xmlns:xm="http://schemas.microsoft.com/office/excel/2006/main">
          <x14:cfRule type="cellIs" priority="9" operator="equal" id="{BF74F5BE-9D0C-408C-94FE-A05DBD5166FD}">
            <xm:f>'Master Tab'!$B$148</xm:f>
            <x14:dxf>
              <font>
                <b/>
                <i val="0"/>
                <color theme="0"/>
              </font>
              <fill>
                <patternFill>
                  <bgColor rgb="FFFF0000"/>
                </patternFill>
              </fill>
            </x14:dxf>
          </x14:cfRule>
          <x14:cfRule type="cellIs" priority="10" operator="equal" id="{B910CC17-A603-48B9-BF7F-3195587203B2}">
            <xm:f>'Master Tab'!$B$147</xm:f>
            <x14:dxf>
              <font>
                <b/>
                <i val="0"/>
                <color theme="0"/>
              </font>
              <fill>
                <patternFill>
                  <bgColor rgb="FF00B050"/>
                </patternFill>
              </fill>
            </x14:dxf>
          </x14:cfRule>
          <xm:sqref>M20</xm:sqref>
        </x14:conditionalFormatting>
        <x14:conditionalFormatting xmlns:xm="http://schemas.microsoft.com/office/excel/2006/main">
          <x14:cfRule type="cellIs" priority="6" operator="equal" id="{27B1594F-D9F2-4583-B21C-966F451F2648}">
            <xm:f>'Master Tab'!$B$148</xm:f>
            <x14:dxf>
              <font>
                <b/>
                <i val="0"/>
                <color theme="0"/>
              </font>
              <fill>
                <patternFill>
                  <bgColor rgb="FFFF0000"/>
                </patternFill>
              </fill>
            </x14:dxf>
          </x14:cfRule>
          <x14:cfRule type="cellIs" priority="7" operator="equal" id="{FDD46871-7CB6-4049-B895-F33B430340D8}">
            <xm:f>'Master Tab'!$B$147</xm:f>
            <x14:dxf>
              <font>
                <b/>
                <i val="0"/>
                <color theme="0"/>
              </font>
              <fill>
                <patternFill>
                  <bgColor rgb="FF00B050"/>
                </patternFill>
              </fill>
            </x14:dxf>
          </x14:cfRule>
          <xm:sqref>M44:M45</xm:sqref>
        </x14:conditionalFormatting>
        <x14:conditionalFormatting xmlns:xm="http://schemas.microsoft.com/office/excel/2006/main">
          <x14:cfRule type="cellIs" priority="4" operator="equal" id="{4C5C8132-7ACD-442F-946D-7BFE079FF88F}">
            <xm:f>'Master Tab'!$B$148</xm:f>
            <x14:dxf>
              <font>
                <b/>
                <i val="0"/>
                <color theme="0"/>
              </font>
              <fill>
                <patternFill>
                  <bgColor rgb="FFFF0000"/>
                </patternFill>
              </fill>
            </x14:dxf>
          </x14:cfRule>
          <x14:cfRule type="cellIs" priority="5" operator="equal" id="{109AEF27-CA38-496A-8E93-62145F3660B4}">
            <xm:f>'Master Tab'!$B$147</xm:f>
            <x14:dxf>
              <font>
                <b/>
                <i val="0"/>
                <color theme="0"/>
              </font>
              <fill>
                <patternFill>
                  <bgColor rgb="FF00B050"/>
                </patternFill>
              </fill>
            </x14:dxf>
          </x14:cfRule>
          <xm:sqref>M47:M50</xm:sqref>
        </x14:conditionalFormatting>
        <x14:conditionalFormatting xmlns:xm="http://schemas.microsoft.com/office/excel/2006/main">
          <x14:cfRule type="cellIs" priority="2" operator="equal" id="{33BC0586-FF97-4734-A0AC-D10BBC9BF3C3}">
            <xm:f>'Master Tab'!$B$148</xm:f>
            <x14:dxf>
              <font>
                <b/>
                <i val="0"/>
                <color theme="0"/>
              </font>
              <fill>
                <patternFill>
                  <bgColor rgb="FFFF0000"/>
                </patternFill>
              </fill>
            </x14:dxf>
          </x14:cfRule>
          <x14:cfRule type="cellIs" priority="3" operator="equal" id="{C3BC1D88-753C-431E-9331-F2C0048A5762}">
            <xm:f>'Master Tab'!$B$147</xm:f>
            <x14:dxf>
              <font>
                <b/>
                <i val="0"/>
                <color theme="0"/>
              </font>
              <fill>
                <patternFill>
                  <bgColor rgb="FF00B050"/>
                </patternFill>
              </fill>
            </x14:dxf>
          </x14:cfRule>
          <xm:sqref>M51:M52</xm:sqref>
        </x14:conditionalFormatting>
        <x14:conditionalFormatting xmlns:xm="http://schemas.microsoft.com/office/excel/2006/main">
          <x14:cfRule type="cellIs" priority="1" operator="equal" id="{5E32CF7F-CC88-46F4-9032-8C3F98102BB1}">
            <xm:f>'Master Tab'!$B$152</xm:f>
            <x14:dxf>
              <fill>
                <patternFill>
                  <bgColor rgb="FF00B050"/>
                </patternFill>
              </fill>
            </x14:dxf>
          </x14:cfRule>
          <xm:sqref>M40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'Master Tab'!$B$3:$B$4</xm:f>
          </x14:formula1>
          <xm:sqref>K31 K26 K5 K35 K15 K20 K40 K11</xm:sqref>
        </x14:dataValidation>
        <x14:dataValidation type="list" allowBlank="1" showInputMessage="1" showErrorMessage="1">
          <x14:formula1>
            <xm:f>'Master Tab'!$B$3:$B$5</xm:f>
          </x14:formula1>
          <xm:sqref>K44 K51 K54 K47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sheetPr>
  <dimension ref="A1:N213"/>
  <sheetViews>
    <sheetView showGridLines="0" topLeftCell="A66" workbookViewId="0">
      <selection activeCell="L79" sqref="L79"/>
    </sheetView>
  </sheetViews>
  <sheetFormatPr defaultColWidth="9.140625" defaultRowHeight="15" x14ac:dyDescent="0.25"/>
  <cols>
    <col min="1" max="7" width="9.140625" style="141"/>
    <col min="8" max="8" width="10" style="141" customWidth="1"/>
    <col min="9" max="11" width="9.140625" style="141"/>
    <col min="12" max="12" width="9.140625" style="142"/>
    <col min="13" max="13" width="9.140625" style="9" customWidth="1"/>
    <col min="14" max="14" width="30.42578125" style="111" customWidth="1"/>
    <col min="15" max="15" width="9.140625" style="7"/>
    <col min="16" max="16" width="4.5703125" style="7" bestFit="1" customWidth="1"/>
    <col min="17" max="16384" width="9.140625" style="7"/>
  </cols>
  <sheetData>
    <row r="1" spans="1:14" x14ac:dyDescent="0.25">
      <c r="A1" s="107"/>
      <c r="B1" s="108"/>
      <c r="C1" s="108"/>
      <c r="D1" s="108"/>
      <c r="E1" s="108"/>
      <c r="F1" s="108"/>
      <c r="G1" s="108"/>
      <c r="H1" s="108"/>
      <c r="I1" s="108"/>
      <c r="J1" s="108"/>
      <c r="K1" s="108"/>
      <c r="L1" s="109"/>
      <c r="M1" s="110"/>
    </row>
    <row r="2" spans="1:14" x14ac:dyDescent="0.25">
      <c r="A2" s="112"/>
      <c r="B2" s="113"/>
      <c r="C2" s="113"/>
      <c r="D2" s="113"/>
      <c r="E2" s="113"/>
      <c r="F2" s="113"/>
      <c r="G2" s="113"/>
      <c r="H2" s="113"/>
      <c r="I2" s="113"/>
      <c r="J2" s="113"/>
      <c r="K2" s="113"/>
      <c r="L2" s="114"/>
      <c r="M2" s="115"/>
    </row>
    <row r="3" spans="1:14" x14ac:dyDescent="0.25">
      <c r="A3" s="112"/>
      <c r="B3" s="113"/>
      <c r="C3" s="113"/>
      <c r="D3" s="113"/>
      <c r="E3" s="113"/>
      <c r="F3" s="113"/>
      <c r="G3" s="113"/>
      <c r="H3" s="113"/>
      <c r="I3" s="113"/>
      <c r="J3" s="113"/>
      <c r="K3" s="113"/>
      <c r="L3" s="114"/>
      <c r="M3" s="115"/>
    </row>
    <row r="4" spans="1:14" x14ac:dyDescent="0.25">
      <c r="A4" s="112"/>
      <c r="B4" s="113"/>
      <c r="C4" s="113"/>
      <c r="D4" s="113"/>
      <c r="E4" s="113"/>
      <c r="F4" s="113"/>
      <c r="G4" s="113"/>
      <c r="H4" s="113"/>
      <c r="I4" s="113"/>
      <c r="J4" s="113"/>
      <c r="K4" s="113"/>
      <c r="L4" s="114"/>
      <c r="M4" s="115"/>
    </row>
    <row r="5" spans="1:14" ht="15" customHeight="1" x14ac:dyDescent="0.25">
      <c r="A5" s="739" t="s">
        <v>420</v>
      </c>
      <c r="B5" s="441"/>
      <c r="C5" s="441"/>
      <c r="D5" s="441"/>
      <c r="E5" s="441"/>
      <c r="F5" s="441"/>
      <c r="G5" s="441"/>
      <c r="H5" s="441"/>
      <c r="I5" s="441"/>
      <c r="J5" s="441"/>
      <c r="K5" s="116"/>
      <c r="L5" s="93"/>
      <c r="M5" s="117"/>
      <c r="N5" s="111" t="str">
        <f>IF(ISBLANK(L5),"",IF(L5="Yes","Stop – Needs Further Review","Ok - Proceed"))</f>
        <v/>
      </c>
    </row>
    <row r="6" spans="1:14" ht="18" customHeight="1" x14ac:dyDescent="0.25">
      <c r="A6" s="739"/>
      <c r="B6" s="441"/>
      <c r="C6" s="441"/>
      <c r="D6" s="441"/>
      <c r="E6" s="441"/>
      <c r="F6" s="441"/>
      <c r="G6" s="441"/>
      <c r="H6" s="441"/>
      <c r="I6" s="441"/>
      <c r="J6" s="441"/>
      <c r="K6" s="116"/>
      <c r="L6" s="118"/>
      <c r="M6" s="117"/>
    </row>
    <row r="7" spans="1:14" x14ac:dyDescent="0.25">
      <c r="A7" s="104"/>
      <c r="B7" s="119" t="s">
        <v>78</v>
      </c>
      <c r="C7" s="119"/>
      <c r="D7" s="119"/>
      <c r="E7" s="119"/>
      <c r="F7" s="119"/>
      <c r="G7" s="119"/>
      <c r="H7" s="119"/>
      <c r="I7" s="119"/>
      <c r="J7" s="119"/>
      <c r="K7" s="28"/>
      <c r="L7" s="114"/>
      <c r="M7" s="120"/>
    </row>
    <row r="8" spans="1:14" x14ac:dyDescent="0.25">
      <c r="A8" s="121"/>
      <c r="B8" s="422" t="s">
        <v>311</v>
      </c>
      <c r="C8" s="422"/>
      <c r="D8" s="422"/>
      <c r="E8" s="422"/>
      <c r="F8" s="422"/>
      <c r="G8" s="422"/>
      <c r="H8" s="422"/>
      <c r="I8" s="422"/>
      <c r="J8" s="422"/>
      <c r="K8" s="28"/>
      <c r="L8" s="114"/>
      <c r="M8" s="122"/>
    </row>
    <row r="9" spans="1:14" x14ac:dyDescent="0.25">
      <c r="A9" s="121"/>
      <c r="B9" s="422"/>
      <c r="C9" s="422"/>
      <c r="D9" s="422"/>
      <c r="E9" s="422"/>
      <c r="F9" s="422"/>
      <c r="G9" s="422"/>
      <c r="H9" s="422"/>
      <c r="I9" s="422"/>
      <c r="J9" s="422"/>
      <c r="K9" s="28"/>
      <c r="L9" s="114"/>
      <c r="M9" s="122"/>
    </row>
    <row r="10" spans="1:14" x14ac:dyDescent="0.25">
      <c r="A10" s="121"/>
      <c r="B10" s="422"/>
      <c r="C10" s="422"/>
      <c r="D10" s="422"/>
      <c r="E10" s="422"/>
      <c r="F10" s="422"/>
      <c r="G10" s="422"/>
      <c r="H10" s="422"/>
      <c r="I10" s="422"/>
      <c r="J10" s="422"/>
      <c r="K10" s="28"/>
      <c r="L10" s="114"/>
      <c r="M10" s="122"/>
    </row>
    <row r="11" spans="1:14" x14ac:dyDescent="0.25">
      <c r="A11" s="121"/>
      <c r="B11" s="422"/>
      <c r="C11" s="422"/>
      <c r="D11" s="422"/>
      <c r="E11" s="422"/>
      <c r="F11" s="422"/>
      <c r="G11" s="422"/>
      <c r="H11" s="422"/>
      <c r="I11" s="422"/>
      <c r="J11" s="422"/>
      <c r="K11" s="28"/>
      <c r="L11" s="114"/>
      <c r="M11" s="122"/>
    </row>
    <row r="12" spans="1:14" ht="36" customHeight="1" x14ac:dyDescent="0.25">
      <c r="A12" s="121"/>
      <c r="B12" s="422"/>
      <c r="C12" s="422"/>
      <c r="D12" s="422"/>
      <c r="E12" s="422"/>
      <c r="F12" s="422"/>
      <c r="G12" s="422"/>
      <c r="H12" s="422"/>
      <c r="I12" s="422"/>
      <c r="J12" s="422"/>
      <c r="K12" s="28"/>
      <c r="L12" s="114"/>
      <c r="M12" s="122"/>
    </row>
    <row r="13" spans="1:14" x14ac:dyDescent="0.25">
      <c r="A13" s="123"/>
      <c r="B13" s="740" t="s">
        <v>167</v>
      </c>
      <c r="C13" s="741"/>
      <c r="D13" s="741"/>
      <c r="E13" s="741"/>
      <c r="F13" s="741"/>
      <c r="G13" s="741"/>
      <c r="H13" s="741"/>
      <c r="I13" s="741"/>
      <c r="J13" s="741"/>
      <c r="K13" s="28"/>
      <c r="L13" s="114"/>
      <c r="M13" s="122"/>
    </row>
    <row r="14" spans="1:14" x14ac:dyDescent="0.25">
      <c r="A14" s="123"/>
      <c r="B14" s="741"/>
      <c r="C14" s="741"/>
      <c r="D14" s="741"/>
      <c r="E14" s="741"/>
      <c r="F14" s="741"/>
      <c r="G14" s="741"/>
      <c r="H14" s="741"/>
      <c r="I14" s="741"/>
      <c r="J14" s="741"/>
      <c r="K14" s="28"/>
      <c r="L14" s="114"/>
      <c r="M14" s="122"/>
    </row>
    <row r="15" spans="1:14" x14ac:dyDescent="0.25">
      <c r="A15" s="123"/>
      <c r="B15" s="741"/>
      <c r="C15" s="741"/>
      <c r="D15" s="741"/>
      <c r="E15" s="741"/>
      <c r="F15" s="741"/>
      <c r="G15" s="741"/>
      <c r="H15" s="741"/>
      <c r="I15" s="741"/>
      <c r="J15" s="741"/>
      <c r="K15" s="28"/>
      <c r="L15" s="114"/>
      <c r="M15" s="122"/>
    </row>
    <row r="16" spans="1:14" x14ac:dyDescent="0.25">
      <c r="A16" s="123"/>
      <c r="B16" s="741"/>
      <c r="C16" s="741"/>
      <c r="D16" s="741"/>
      <c r="E16" s="741"/>
      <c r="F16" s="741"/>
      <c r="G16" s="741"/>
      <c r="H16" s="741"/>
      <c r="I16" s="741"/>
      <c r="J16" s="741"/>
      <c r="K16" s="28"/>
      <c r="L16" s="114"/>
      <c r="M16" s="122"/>
    </row>
    <row r="17" spans="1:14" ht="48" customHeight="1" x14ac:dyDescent="0.25">
      <c r="A17" s="123"/>
      <c r="B17" s="741"/>
      <c r="C17" s="741"/>
      <c r="D17" s="741"/>
      <c r="E17" s="741"/>
      <c r="F17" s="741"/>
      <c r="G17" s="741"/>
      <c r="H17" s="741"/>
      <c r="I17" s="741"/>
      <c r="J17" s="741"/>
      <c r="K17" s="28"/>
      <c r="L17" s="114"/>
      <c r="M17" s="122"/>
    </row>
    <row r="18" spans="1:14" x14ac:dyDescent="0.25">
      <c r="A18" s="123"/>
      <c r="B18" s="28"/>
      <c r="C18" s="28"/>
      <c r="D18" s="28"/>
      <c r="E18" s="28"/>
      <c r="F18" s="28"/>
      <c r="G18" s="28"/>
      <c r="H18" s="28"/>
      <c r="I18" s="28"/>
      <c r="J18" s="28"/>
      <c r="K18" s="28"/>
      <c r="L18" s="114"/>
      <c r="M18" s="122"/>
    </row>
    <row r="19" spans="1:14" ht="15" customHeight="1" x14ac:dyDescent="0.25">
      <c r="A19" s="744" t="s">
        <v>437</v>
      </c>
      <c r="B19" s="505"/>
      <c r="C19" s="505"/>
      <c r="D19" s="505"/>
      <c r="E19" s="505"/>
      <c r="F19" s="505"/>
      <c r="G19" s="505"/>
      <c r="H19" s="505"/>
      <c r="I19" s="505"/>
      <c r="J19" s="505"/>
      <c r="K19" s="116"/>
      <c r="L19" s="93"/>
      <c r="M19" s="117"/>
      <c r="N19" s="111" t="str">
        <f>IF(ISBLANK(L19),"",IF(L19="Yes","Stop – Needs Further Review","Ok - Proceed"))</f>
        <v/>
      </c>
    </row>
    <row r="20" spans="1:14" x14ac:dyDescent="0.25">
      <c r="A20" s="744"/>
      <c r="B20" s="505"/>
      <c r="C20" s="505"/>
      <c r="D20" s="505"/>
      <c r="E20" s="505"/>
      <c r="F20" s="505"/>
      <c r="G20" s="505"/>
      <c r="H20" s="505"/>
      <c r="I20" s="505"/>
      <c r="J20" s="505"/>
      <c r="K20" s="116"/>
      <c r="L20" s="124"/>
      <c r="M20" s="117"/>
    </row>
    <row r="21" spans="1:14" ht="20.25" customHeight="1" x14ac:dyDescent="0.25">
      <c r="A21" s="123"/>
      <c r="B21" s="119" t="s">
        <v>79</v>
      </c>
      <c r="C21" s="101"/>
      <c r="D21" s="101"/>
      <c r="E21" s="101"/>
      <c r="F21" s="101"/>
      <c r="G21" s="101"/>
      <c r="H21" s="28"/>
      <c r="I21" s="28"/>
      <c r="J21" s="28"/>
      <c r="K21" s="28"/>
      <c r="L21" s="114"/>
      <c r="M21" s="122"/>
    </row>
    <row r="22" spans="1:14" x14ac:dyDescent="0.25">
      <c r="A22" s="123"/>
      <c r="B22" s="422" t="s">
        <v>438</v>
      </c>
      <c r="C22" s="741"/>
      <c r="D22" s="741"/>
      <c r="E22" s="741"/>
      <c r="F22" s="741"/>
      <c r="G22" s="741"/>
      <c r="H22" s="741"/>
      <c r="I22" s="741"/>
      <c r="J22" s="741"/>
      <c r="K22" s="28"/>
      <c r="L22" s="114"/>
      <c r="M22" s="122"/>
    </row>
    <row r="23" spans="1:14" x14ac:dyDescent="0.25">
      <c r="A23" s="123"/>
      <c r="B23" s="741"/>
      <c r="C23" s="741"/>
      <c r="D23" s="741"/>
      <c r="E23" s="741"/>
      <c r="F23" s="741"/>
      <c r="G23" s="741"/>
      <c r="H23" s="741"/>
      <c r="I23" s="741"/>
      <c r="J23" s="741"/>
      <c r="K23" s="28"/>
      <c r="L23" s="114"/>
      <c r="M23" s="122"/>
    </row>
    <row r="24" spans="1:14" ht="22.5" customHeight="1" x14ac:dyDescent="0.25">
      <c r="A24" s="123"/>
      <c r="B24" s="741"/>
      <c r="C24" s="741"/>
      <c r="D24" s="741"/>
      <c r="E24" s="741"/>
      <c r="F24" s="741"/>
      <c r="G24" s="741"/>
      <c r="H24" s="741"/>
      <c r="I24" s="741"/>
      <c r="J24" s="741"/>
      <c r="K24" s="28"/>
      <c r="L24" s="114"/>
      <c r="M24" s="122"/>
    </row>
    <row r="25" spans="1:14" ht="22.5" customHeight="1" x14ac:dyDescent="0.25">
      <c r="A25" s="123"/>
      <c r="B25" s="422" t="s">
        <v>439</v>
      </c>
      <c r="C25" s="741"/>
      <c r="D25" s="741"/>
      <c r="E25" s="741"/>
      <c r="F25" s="741"/>
      <c r="G25" s="741"/>
      <c r="H25" s="741"/>
      <c r="I25" s="741"/>
      <c r="J25" s="741"/>
      <c r="K25" s="28"/>
      <c r="L25" s="114"/>
      <c r="M25" s="122"/>
    </row>
    <row r="26" spans="1:14" ht="22.5" customHeight="1" x14ac:dyDescent="0.25">
      <c r="A26" s="123"/>
      <c r="B26" s="741"/>
      <c r="C26" s="741"/>
      <c r="D26" s="741"/>
      <c r="E26" s="741"/>
      <c r="F26" s="741"/>
      <c r="G26" s="741"/>
      <c r="H26" s="741"/>
      <c r="I26" s="741"/>
      <c r="J26" s="741"/>
      <c r="K26" s="28"/>
      <c r="L26" s="114"/>
      <c r="M26" s="122"/>
    </row>
    <row r="27" spans="1:14" ht="48" customHeight="1" x14ac:dyDescent="0.25">
      <c r="A27" s="123"/>
      <c r="B27" s="741"/>
      <c r="C27" s="741"/>
      <c r="D27" s="741"/>
      <c r="E27" s="741"/>
      <c r="F27" s="741"/>
      <c r="G27" s="741"/>
      <c r="H27" s="741"/>
      <c r="I27" s="741"/>
      <c r="J27" s="741"/>
      <c r="K27" s="28"/>
      <c r="L27" s="114"/>
      <c r="M27" s="122"/>
    </row>
    <row r="28" spans="1:14" ht="15" customHeight="1" x14ac:dyDescent="0.25">
      <c r="A28" s="123"/>
      <c r="B28" s="422" t="s">
        <v>440</v>
      </c>
      <c r="C28" s="422"/>
      <c r="D28" s="422"/>
      <c r="E28" s="422"/>
      <c r="F28" s="422"/>
      <c r="G28" s="422"/>
      <c r="H28" s="422"/>
      <c r="I28" s="422"/>
      <c r="J28" s="422"/>
      <c r="K28" s="28"/>
      <c r="L28" s="114"/>
      <c r="M28" s="122"/>
    </row>
    <row r="29" spans="1:14" x14ac:dyDescent="0.25">
      <c r="A29" s="123"/>
      <c r="B29" s="422"/>
      <c r="C29" s="422"/>
      <c r="D29" s="422"/>
      <c r="E29" s="422"/>
      <c r="F29" s="422"/>
      <c r="G29" s="422"/>
      <c r="H29" s="422"/>
      <c r="I29" s="422"/>
      <c r="J29" s="422"/>
      <c r="K29" s="28"/>
      <c r="L29" s="114"/>
      <c r="M29" s="122"/>
    </row>
    <row r="30" spans="1:14" x14ac:dyDescent="0.25">
      <c r="A30" s="123"/>
      <c r="B30" s="422"/>
      <c r="C30" s="422"/>
      <c r="D30" s="422"/>
      <c r="E30" s="422"/>
      <c r="F30" s="422"/>
      <c r="G30" s="422"/>
      <c r="H30" s="422"/>
      <c r="I30" s="422"/>
      <c r="J30" s="422"/>
      <c r="K30" s="28"/>
      <c r="L30" s="114"/>
      <c r="M30" s="122"/>
    </row>
    <row r="31" spans="1:14" x14ac:dyDescent="0.25">
      <c r="A31" s="123"/>
      <c r="B31" s="422"/>
      <c r="C31" s="422"/>
      <c r="D31" s="422"/>
      <c r="E31" s="422"/>
      <c r="F31" s="422"/>
      <c r="G31" s="422"/>
      <c r="H31" s="422"/>
      <c r="I31" s="422"/>
      <c r="J31" s="422"/>
      <c r="K31" s="28"/>
      <c r="L31" s="114"/>
      <c r="M31" s="122"/>
    </row>
    <row r="32" spans="1:14" x14ac:dyDescent="0.25">
      <c r="A32" s="123"/>
      <c r="B32" s="422"/>
      <c r="C32" s="422"/>
      <c r="D32" s="422"/>
      <c r="E32" s="422"/>
      <c r="F32" s="422"/>
      <c r="G32" s="422"/>
      <c r="H32" s="422"/>
      <c r="I32" s="422"/>
      <c r="J32" s="422"/>
      <c r="K32" s="28"/>
      <c r="L32" s="114"/>
      <c r="M32" s="122"/>
    </row>
    <row r="33" spans="1:13" x14ac:dyDescent="0.25">
      <c r="A33" s="123"/>
      <c r="B33" s="422"/>
      <c r="C33" s="422"/>
      <c r="D33" s="422"/>
      <c r="E33" s="422"/>
      <c r="F33" s="422"/>
      <c r="G33" s="422"/>
      <c r="H33" s="422"/>
      <c r="I33" s="422"/>
      <c r="J33" s="422"/>
      <c r="K33" s="28"/>
      <c r="L33" s="114"/>
      <c r="M33" s="122"/>
    </row>
    <row r="34" spans="1:13" ht="51.75" customHeight="1" x14ac:dyDescent="0.25">
      <c r="A34" s="123"/>
      <c r="B34" s="422"/>
      <c r="C34" s="422"/>
      <c r="D34" s="422"/>
      <c r="E34" s="422"/>
      <c r="F34" s="422"/>
      <c r="G34" s="422"/>
      <c r="H34" s="422"/>
      <c r="I34" s="422"/>
      <c r="J34" s="422"/>
      <c r="K34" s="28"/>
      <c r="L34" s="114"/>
      <c r="M34" s="122"/>
    </row>
    <row r="35" spans="1:13" ht="8.25" customHeight="1" x14ac:dyDescent="0.25">
      <c r="A35" s="123"/>
      <c r="B35" s="742" t="s">
        <v>441</v>
      </c>
      <c r="C35" s="743"/>
      <c r="D35" s="743"/>
      <c r="E35" s="743"/>
      <c r="F35" s="743"/>
      <c r="G35" s="743"/>
      <c r="H35" s="743"/>
      <c r="I35" s="743"/>
      <c r="J35" s="743"/>
      <c r="K35" s="28"/>
      <c r="L35" s="114"/>
      <c r="M35" s="122"/>
    </row>
    <row r="36" spans="1:13" x14ac:dyDescent="0.25">
      <c r="A36" s="123"/>
      <c r="B36" s="743"/>
      <c r="C36" s="743"/>
      <c r="D36" s="743"/>
      <c r="E36" s="743"/>
      <c r="F36" s="743"/>
      <c r="G36" s="743"/>
      <c r="H36" s="743"/>
      <c r="I36" s="743"/>
      <c r="J36" s="743"/>
      <c r="K36" s="28"/>
      <c r="L36" s="114"/>
      <c r="M36" s="122"/>
    </row>
    <row r="37" spans="1:13" ht="31.5" customHeight="1" x14ac:dyDescent="0.25">
      <c r="A37" s="123"/>
      <c r="B37" s="743"/>
      <c r="C37" s="743"/>
      <c r="D37" s="743"/>
      <c r="E37" s="743"/>
      <c r="F37" s="743"/>
      <c r="G37" s="743"/>
      <c r="H37" s="743"/>
      <c r="I37" s="743"/>
      <c r="J37" s="743"/>
      <c r="K37" s="28"/>
      <c r="L37" s="114"/>
      <c r="M37" s="122"/>
    </row>
    <row r="38" spans="1:13" ht="9" customHeight="1" x14ac:dyDescent="0.25">
      <c r="A38" s="123"/>
      <c r="B38" s="745" t="s">
        <v>442</v>
      </c>
      <c r="C38" s="746"/>
      <c r="D38" s="746"/>
      <c r="E38" s="746"/>
      <c r="F38" s="746"/>
      <c r="G38" s="746"/>
      <c r="H38" s="746"/>
      <c r="I38" s="746"/>
      <c r="J38" s="746"/>
      <c r="K38" s="28"/>
      <c r="L38" s="114"/>
      <c r="M38" s="122"/>
    </row>
    <row r="39" spans="1:13" x14ac:dyDescent="0.25">
      <c r="A39" s="123"/>
      <c r="B39" s="746"/>
      <c r="C39" s="746"/>
      <c r="D39" s="746"/>
      <c r="E39" s="746"/>
      <c r="F39" s="746"/>
      <c r="G39" s="746"/>
      <c r="H39" s="746"/>
      <c r="I39" s="746"/>
      <c r="J39" s="746"/>
      <c r="K39" s="28"/>
      <c r="L39" s="114"/>
      <c r="M39" s="122"/>
    </row>
    <row r="40" spans="1:13" ht="26.25" customHeight="1" x14ac:dyDescent="0.25">
      <c r="A40" s="123"/>
      <c r="B40" s="746"/>
      <c r="C40" s="746"/>
      <c r="D40" s="746"/>
      <c r="E40" s="746"/>
      <c r="F40" s="746"/>
      <c r="G40" s="746"/>
      <c r="H40" s="746"/>
      <c r="I40" s="746"/>
      <c r="J40" s="746"/>
      <c r="K40" s="28"/>
      <c r="L40" s="114"/>
      <c r="M40" s="122"/>
    </row>
    <row r="41" spans="1:13" x14ac:dyDescent="0.25">
      <c r="A41" s="123"/>
      <c r="B41" s="745" t="s">
        <v>312</v>
      </c>
      <c r="C41" s="746"/>
      <c r="D41" s="746"/>
      <c r="E41" s="746"/>
      <c r="F41" s="746"/>
      <c r="G41" s="746"/>
      <c r="H41" s="746"/>
      <c r="I41" s="746"/>
      <c r="J41" s="746"/>
      <c r="K41" s="28"/>
      <c r="L41" s="114"/>
      <c r="M41" s="122"/>
    </row>
    <row r="42" spans="1:13" x14ac:dyDescent="0.25">
      <c r="A42" s="123"/>
      <c r="B42" s="746"/>
      <c r="C42" s="746"/>
      <c r="D42" s="746"/>
      <c r="E42" s="746"/>
      <c r="F42" s="746"/>
      <c r="G42" s="746"/>
      <c r="H42" s="746"/>
      <c r="I42" s="746"/>
      <c r="J42" s="746"/>
      <c r="K42" s="28"/>
      <c r="L42" s="114"/>
      <c r="M42" s="122"/>
    </row>
    <row r="43" spans="1:13" ht="6.75" customHeight="1" x14ac:dyDescent="0.25">
      <c r="A43" s="123"/>
      <c r="B43" s="746"/>
      <c r="C43" s="746"/>
      <c r="D43" s="746"/>
      <c r="E43" s="746"/>
      <c r="F43" s="746"/>
      <c r="G43" s="746"/>
      <c r="H43" s="746"/>
      <c r="I43" s="746"/>
      <c r="J43" s="746"/>
      <c r="K43" s="28"/>
      <c r="L43" s="114"/>
      <c r="M43" s="122"/>
    </row>
    <row r="44" spans="1:13" hidden="1" x14ac:dyDescent="0.25">
      <c r="A44" s="123"/>
      <c r="B44" s="746"/>
      <c r="C44" s="746"/>
      <c r="D44" s="746"/>
      <c r="E44" s="746"/>
      <c r="F44" s="746"/>
      <c r="G44" s="746"/>
      <c r="H44" s="746"/>
      <c r="I44" s="746"/>
      <c r="J44" s="746"/>
      <c r="K44" s="28"/>
      <c r="L44" s="114"/>
      <c r="M44" s="122"/>
    </row>
    <row r="45" spans="1:13" ht="48" hidden="1" customHeight="1" x14ac:dyDescent="0.25">
      <c r="A45" s="123"/>
      <c r="B45" s="746"/>
      <c r="C45" s="746"/>
      <c r="D45" s="746"/>
      <c r="E45" s="746"/>
      <c r="F45" s="746"/>
      <c r="G45" s="746"/>
      <c r="H45" s="746"/>
      <c r="I45" s="746"/>
      <c r="J45" s="746"/>
      <c r="K45" s="28"/>
      <c r="L45" s="114"/>
      <c r="M45" s="122"/>
    </row>
    <row r="46" spans="1:13" ht="15" customHeight="1" x14ac:dyDescent="0.25">
      <c r="A46" s="123"/>
      <c r="B46" s="441" t="s">
        <v>80</v>
      </c>
      <c r="C46" s="441"/>
      <c r="D46" s="441"/>
      <c r="E46" s="441"/>
      <c r="F46" s="441"/>
      <c r="G46" s="441"/>
      <c r="H46" s="441"/>
      <c r="I46" s="441"/>
      <c r="J46" s="441"/>
      <c r="K46" s="28"/>
      <c r="L46" s="114"/>
      <c r="M46" s="122"/>
    </row>
    <row r="47" spans="1:13" x14ac:dyDescent="0.25">
      <c r="A47" s="123"/>
      <c r="B47" s="441"/>
      <c r="C47" s="441"/>
      <c r="D47" s="441"/>
      <c r="E47" s="441"/>
      <c r="F47" s="441"/>
      <c r="G47" s="441"/>
      <c r="H47" s="441"/>
      <c r="I47" s="441"/>
      <c r="J47" s="441"/>
      <c r="K47" s="28"/>
      <c r="L47" s="114"/>
      <c r="M47" s="14"/>
    </row>
    <row r="48" spans="1:13" x14ac:dyDescent="0.25">
      <c r="A48" s="123"/>
      <c r="B48" s="441"/>
      <c r="C48" s="441"/>
      <c r="D48" s="441"/>
      <c r="E48" s="441"/>
      <c r="F48" s="441"/>
      <c r="G48" s="441"/>
      <c r="H48" s="441"/>
      <c r="I48" s="441"/>
      <c r="J48" s="441"/>
      <c r="K48" s="28"/>
      <c r="L48" s="114"/>
      <c r="M48" s="122"/>
    </row>
    <row r="49" spans="1:14" x14ac:dyDescent="0.25">
      <c r="A49" s="123"/>
      <c r="B49" s="441"/>
      <c r="C49" s="441"/>
      <c r="D49" s="441"/>
      <c r="E49" s="441"/>
      <c r="F49" s="441"/>
      <c r="G49" s="441"/>
      <c r="H49" s="441"/>
      <c r="I49" s="441"/>
      <c r="J49" s="441"/>
      <c r="K49" s="28"/>
      <c r="L49" s="114"/>
      <c r="M49" s="122"/>
    </row>
    <row r="50" spans="1:14" ht="27" customHeight="1" x14ac:dyDescent="0.25">
      <c r="A50" s="123"/>
      <c r="B50" s="441"/>
      <c r="C50" s="441"/>
      <c r="D50" s="441"/>
      <c r="E50" s="441"/>
      <c r="F50" s="441"/>
      <c r="G50" s="441"/>
      <c r="H50" s="441"/>
      <c r="I50" s="441"/>
      <c r="J50" s="441"/>
      <c r="K50" s="28"/>
      <c r="L50" s="114"/>
      <c r="M50" s="122"/>
    </row>
    <row r="51" spans="1:14" x14ac:dyDescent="0.25">
      <c r="A51" s="738" t="s">
        <v>443</v>
      </c>
      <c r="B51" s="422"/>
      <c r="C51" s="422"/>
      <c r="D51" s="422"/>
      <c r="E51" s="422"/>
      <c r="F51" s="422"/>
      <c r="G51" s="422"/>
      <c r="H51" s="422"/>
      <c r="I51" s="422"/>
      <c r="J51" s="422"/>
      <c r="K51" s="28"/>
      <c r="L51" s="93"/>
      <c r="M51" s="122"/>
      <c r="N51" s="111" t="str">
        <f>IF(ISBLANK(L51),"",IF(L51="Yes","Stop – Needs Further Review","Ok - Proceed"))</f>
        <v/>
      </c>
    </row>
    <row r="52" spans="1:14" x14ac:dyDescent="0.25">
      <c r="A52" s="747"/>
      <c r="B52" s="748"/>
      <c r="C52" s="748"/>
      <c r="D52" s="748"/>
      <c r="E52" s="748"/>
      <c r="F52" s="748"/>
      <c r="G52" s="748"/>
      <c r="H52" s="748"/>
      <c r="I52" s="748"/>
      <c r="J52" s="748"/>
      <c r="K52" s="28"/>
      <c r="L52" s="118"/>
      <c r="M52" s="122"/>
    </row>
    <row r="53" spans="1:14" ht="23.25" customHeight="1" x14ac:dyDescent="0.25">
      <c r="A53" s="123"/>
      <c r="B53" s="756" t="s">
        <v>393</v>
      </c>
      <c r="C53" s="756"/>
      <c r="D53" s="756"/>
      <c r="E53" s="756"/>
      <c r="F53" s="756"/>
      <c r="G53" s="756"/>
      <c r="H53" s="756"/>
      <c r="I53" s="756"/>
      <c r="J53" s="756"/>
      <c r="K53" s="28"/>
      <c r="L53" s="114"/>
      <c r="M53" s="122"/>
    </row>
    <row r="54" spans="1:14" x14ac:dyDescent="0.25">
      <c r="A54" s="123"/>
      <c r="B54" s="740" t="s">
        <v>444</v>
      </c>
      <c r="C54" s="741"/>
      <c r="D54" s="741"/>
      <c r="E54" s="741"/>
      <c r="F54" s="741"/>
      <c r="G54" s="741"/>
      <c r="H54" s="741"/>
      <c r="I54" s="741"/>
      <c r="J54" s="741"/>
      <c r="K54" s="28"/>
      <c r="L54" s="114"/>
      <c r="M54" s="122"/>
    </row>
    <row r="55" spans="1:14" x14ac:dyDescent="0.25">
      <c r="A55" s="123"/>
      <c r="B55" s="741"/>
      <c r="C55" s="741"/>
      <c r="D55" s="741"/>
      <c r="E55" s="741"/>
      <c r="F55" s="741"/>
      <c r="G55" s="741"/>
      <c r="H55" s="741"/>
      <c r="I55" s="741"/>
      <c r="J55" s="741"/>
      <c r="K55" s="28"/>
      <c r="L55" s="114"/>
      <c r="M55" s="122"/>
    </row>
    <row r="56" spans="1:14" ht="34.5" customHeight="1" x14ac:dyDescent="0.25">
      <c r="A56" s="123"/>
      <c r="B56" s="741"/>
      <c r="C56" s="741"/>
      <c r="D56" s="741"/>
      <c r="E56" s="741"/>
      <c r="F56" s="741"/>
      <c r="G56" s="741"/>
      <c r="H56" s="741"/>
      <c r="I56" s="741"/>
      <c r="J56" s="741"/>
      <c r="K56" s="28"/>
      <c r="L56" s="114"/>
      <c r="M56" s="122"/>
    </row>
    <row r="57" spans="1:14" ht="15" customHeight="1" x14ac:dyDescent="0.25">
      <c r="A57" s="123"/>
      <c r="B57" s="422" t="s">
        <v>445</v>
      </c>
      <c r="C57" s="422"/>
      <c r="D57" s="422"/>
      <c r="E57" s="422"/>
      <c r="F57" s="422"/>
      <c r="G57" s="422"/>
      <c r="H57" s="422"/>
      <c r="I57" s="422"/>
      <c r="J57" s="422"/>
      <c r="K57" s="28"/>
      <c r="L57" s="114"/>
      <c r="M57" s="120"/>
    </row>
    <row r="58" spans="1:14" ht="21" customHeight="1" x14ac:dyDescent="0.25">
      <c r="A58" s="123"/>
      <c r="B58" s="422"/>
      <c r="C58" s="422"/>
      <c r="D58" s="422"/>
      <c r="E58" s="422"/>
      <c r="F58" s="422"/>
      <c r="G58" s="422"/>
      <c r="H58" s="422"/>
      <c r="I58" s="422"/>
      <c r="J58" s="422"/>
      <c r="K58" s="28"/>
      <c r="L58" s="114"/>
      <c r="M58" s="120"/>
    </row>
    <row r="59" spans="1:14" ht="15" customHeight="1" x14ac:dyDescent="0.25">
      <c r="A59" s="123"/>
      <c r="B59" s="422" t="s">
        <v>446</v>
      </c>
      <c r="C59" s="422"/>
      <c r="D59" s="422"/>
      <c r="E59" s="422"/>
      <c r="F59" s="422"/>
      <c r="G59" s="422"/>
      <c r="H59" s="422"/>
      <c r="I59" s="422"/>
      <c r="J59" s="422"/>
      <c r="K59" s="28"/>
      <c r="L59" s="114"/>
      <c r="M59" s="125"/>
    </row>
    <row r="60" spans="1:14" x14ac:dyDescent="0.25">
      <c r="A60" s="123"/>
      <c r="B60" s="422"/>
      <c r="C60" s="422"/>
      <c r="D60" s="422"/>
      <c r="E60" s="422"/>
      <c r="F60" s="422"/>
      <c r="G60" s="422"/>
      <c r="H60" s="422"/>
      <c r="I60" s="422"/>
      <c r="J60" s="422"/>
      <c r="K60" s="28"/>
      <c r="L60" s="114"/>
      <c r="M60" s="122"/>
    </row>
    <row r="61" spans="1:14" x14ac:dyDescent="0.25">
      <c r="A61" s="123"/>
      <c r="B61" s="422"/>
      <c r="C61" s="422"/>
      <c r="D61" s="422"/>
      <c r="E61" s="422"/>
      <c r="F61" s="422"/>
      <c r="G61" s="422"/>
      <c r="H61" s="422"/>
      <c r="I61" s="422"/>
      <c r="J61" s="422"/>
      <c r="K61" s="28"/>
      <c r="L61" s="114"/>
      <c r="M61" s="125"/>
    </row>
    <row r="62" spans="1:14" x14ac:dyDescent="0.25">
      <c r="A62" s="123"/>
      <c r="B62" s="422"/>
      <c r="C62" s="422"/>
      <c r="D62" s="422"/>
      <c r="E62" s="422"/>
      <c r="F62" s="422"/>
      <c r="G62" s="422"/>
      <c r="H62" s="422"/>
      <c r="I62" s="422"/>
      <c r="J62" s="422"/>
      <c r="K62" s="28"/>
      <c r="L62" s="114"/>
      <c r="M62" s="122"/>
    </row>
    <row r="63" spans="1:14" ht="51" customHeight="1" x14ac:dyDescent="0.25">
      <c r="A63" s="123"/>
      <c r="B63" s="422"/>
      <c r="C63" s="422"/>
      <c r="D63" s="422"/>
      <c r="E63" s="422"/>
      <c r="F63" s="422"/>
      <c r="G63" s="422"/>
      <c r="H63" s="422"/>
      <c r="I63" s="422"/>
      <c r="J63" s="422"/>
      <c r="K63" s="28"/>
      <c r="L63" s="114"/>
      <c r="M63" s="122"/>
    </row>
    <row r="64" spans="1:14" ht="32.25" customHeight="1" x14ac:dyDescent="0.25">
      <c r="A64" s="123"/>
      <c r="B64" s="422" t="s">
        <v>394</v>
      </c>
      <c r="C64" s="422"/>
      <c r="D64" s="422"/>
      <c r="E64" s="422"/>
      <c r="F64" s="422"/>
      <c r="G64" s="422"/>
      <c r="H64" s="422"/>
      <c r="I64" s="422"/>
      <c r="J64" s="422"/>
      <c r="K64" s="28"/>
      <c r="L64" s="114"/>
      <c r="M64" s="117"/>
    </row>
    <row r="65" spans="1:14" x14ac:dyDescent="0.25">
      <c r="A65" s="123"/>
      <c r="B65" s="116"/>
      <c r="C65" s="116"/>
      <c r="D65" s="116"/>
      <c r="E65" s="116"/>
      <c r="F65" s="116"/>
      <c r="G65" s="116"/>
      <c r="H65" s="116"/>
      <c r="I65" s="116"/>
      <c r="J65" s="116"/>
      <c r="K65" s="28"/>
      <c r="L65" s="114"/>
      <c r="M65" s="122"/>
    </row>
    <row r="66" spans="1:14" x14ac:dyDescent="0.25">
      <c r="A66" s="752" t="s">
        <v>447</v>
      </c>
      <c r="B66" s="443"/>
      <c r="C66" s="443"/>
      <c r="D66" s="443"/>
      <c r="E66" s="443"/>
      <c r="F66" s="443"/>
      <c r="G66" s="443"/>
      <c r="H66" s="443"/>
      <c r="I66" s="443"/>
      <c r="J66" s="443"/>
      <c r="K66" s="28"/>
      <c r="L66" s="93"/>
      <c r="M66" s="122"/>
      <c r="N66" s="111" t="str">
        <f>IF(ISBLANK(L66),"",IF(L66="Yes","Ok - Proceed","Stop – Needs Further Review"))</f>
        <v/>
      </c>
    </row>
    <row r="67" spans="1:14" ht="20.25" customHeight="1" x14ac:dyDescent="0.25">
      <c r="A67" s="752"/>
      <c r="B67" s="443"/>
      <c r="C67" s="443"/>
      <c r="D67" s="443"/>
      <c r="E67" s="443"/>
      <c r="F67" s="443"/>
      <c r="G67" s="443"/>
      <c r="H67" s="443"/>
      <c r="I67" s="443"/>
      <c r="J67" s="443"/>
      <c r="K67" s="28"/>
      <c r="L67" s="114"/>
      <c r="M67" s="122"/>
    </row>
    <row r="68" spans="1:14" ht="20.25" customHeight="1" x14ac:dyDescent="0.25">
      <c r="A68" s="460" t="s">
        <v>421</v>
      </c>
      <c r="B68" s="460"/>
      <c r="C68" s="460"/>
      <c r="D68" s="460"/>
      <c r="E68" s="460"/>
      <c r="F68" s="460"/>
      <c r="G68" s="240"/>
      <c r="H68" s="240"/>
      <c r="I68" s="240"/>
      <c r="J68" s="240"/>
      <c r="K68" s="28"/>
      <c r="L68" s="114"/>
      <c r="M68" s="122"/>
      <c r="N68" s="239"/>
    </row>
    <row r="69" spans="1:14" ht="50.25" customHeight="1" x14ac:dyDescent="0.25">
      <c r="A69" s="127" t="s">
        <v>82</v>
      </c>
      <c r="B69" s="751" t="s">
        <v>448</v>
      </c>
      <c r="C69" s="751"/>
      <c r="D69" s="751"/>
      <c r="E69" s="751"/>
      <c r="F69" s="751"/>
      <c r="G69" s="751"/>
      <c r="H69" s="751"/>
      <c r="I69" s="751"/>
      <c r="J69" s="751"/>
      <c r="K69" s="28"/>
      <c r="L69" s="114"/>
      <c r="M69" s="14"/>
    </row>
    <row r="70" spans="1:14" ht="33" customHeight="1" x14ac:dyDescent="0.25">
      <c r="A70" s="127" t="s">
        <v>82</v>
      </c>
      <c r="B70" s="751" t="s">
        <v>449</v>
      </c>
      <c r="C70" s="751"/>
      <c r="D70" s="751"/>
      <c r="E70" s="751"/>
      <c r="F70" s="751"/>
      <c r="G70" s="751"/>
      <c r="H70" s="751"/>
      <c r="I70" s="751"/>
      <c r="J70" s="751"/>
      <c r="K70" s="28"/>
      <c r="L70" s="114"/>
      <c r="M70" s="14"/>
      <c r="N70" s="246"/>
    </row>
    <row r="71" spans="1:14" ht="64.5" customHeight="1" x14ac:dyDescent="0.25">
      <c r="A71" s="127" t="s">
        <v>82</v>
      </c>
      <c r="B71" s="751" t="s">
        <v>450</v>
      </c>
      <c r="C71" s="751"/>
      <c r="D71" s="751"/>
      <c r="E71" s="751"/>
      <c r="F71" s="751"/>
      <c r="G71" s="751"/>
      <c r="H71" s="751"/>
      <c r="I71" s="751"/>
      <c r="J71" s="751"/>
      <c r="K71" s="28"/>
      <c r="L71" s="114"/>
      <c r="M71" s="14"/>
      <c r="N71" s="246"/>
    </row>
    <row r="72" spans="1:14" x14ac:dyDescent="0.25">
      <c r="A72" s="127"/>
      <c r="B72" s="232"/>
      <c r="C72" s="232"/>
      <c r="D72" s="232"/>
      <c r="E72" s="232"/>
      <c r="F72" s="232"/>
      <c r="G72" s="232"/>
      <c r="H72" s="232"/>
      <c r="I72" s="232"/>
      <c r="J72" s="232"/>
      <c r="K72" s="28"/>
      <c r="L72" s="114"/>
      <c r="M72" s="122"/>
    </row>
    <row r="73" spans="1:14" x14ac:dyDescent="0.25">
      <c r="A73" s="750" t="s">
        <v>451</v>
      </c>
      <c r="B73" s="751"/>
      <c r="C73" s="751"/>
      <c r="D73" s="751"/>
      <c r="E73" s="751"/>
      <c r="F73" s="751"/>
      <c r="G73" s="751"/>
      <c r="H73" s="751"/>
      <c r="I73" s="751"/>
      <c r="J73" s="751"/>
      <c r="K73" s="28"/>
      <c r="L73" s="93"/>
      <c r="M73" s="122"/>
      <c r="N73" s="111" t="str">
        <f>IF(ISBLANK(L73),"",IF(L73="Yes","Ok - Proceed","Stop – Needs Further Review"))</f>
        <v/>
      </c>
    </row>
    <row r="74" spans="1:14" x14ac:dyDescent="0.25">
      <c r="A74" s="750"/>
      <c r="B74" s="751"/>
      <c r="C74" s="751"/>
      <c r="D74" s="751"/>
      <c r="E74" s="751"/>
      <c r="F74" s="751"/>
      <c r="G74" s="751"/>
      <c r="H74" s="751"/>
      <c r="I74" s="751"/>
      <c r="J74" s="751"/>
      <c r="K74" s="28"/>
      <c r="L74" s="114"/>
      <c r="M74" s="122"/>
    </row>
    <row r="75" spans="1:14" x14ac:dyDescent="0.25">
      <c r="A75" s="248"/>
      <c r="B75" s="247"/>
      <c r="C75" s="247"/>
      <c r="D75" s="247"/>
      <c r="E75" s="247"/>
      <c r="F75" s="247"/>
      <c r="G75" s="247"/>
      <c r="H75" s="247"/>
      <c r="I75" s="247"/>
      <c r="J75" s="247"/>
      <c r="K75" s="28"/>
      <c r="L75" s="114"/>
      <c r="M75" s="122"/>
      <c r="N75" s="246"/>
    </row>
    <row r="76" spans="1:14" x14ac:dyDescent="0.25">
      <c r="A76" s="750" t="s">
        <v>505</v>
      </c>
      <c r="B76" s="751"/>
      <c r="C76" s="751"/>
      <c r="D76" s="751"/>
      <c r="E76" s="751"/>
      <c r="F76" s="751"/>
      <c r="G76" s="751"/>
      <c r="H76" s="751"/>
      <c r="I76" s="751"/>
      <c r="J76" s="751"/>
      <c r="K76" s="28"/>
      <c r="L76" s="93"/>
      <c r="M76" s="122"/>
      <c r="N76" s="246" t="str">
        <f>IF(ISBLANK(L76),"",IF(L76="Yes","Ok - Proceed",IF(L76="N/A", "Ok - Proceed", "Stop – Needs Further Review")))</f>
        <v/>
      </c>
    </row>
    <row r="77" spans="1:14" x14ac:dyDescent="0.25">
      <c r="A77" s="750"/>
      <c r="B77" s="751"/>
      <c r="C77" s="751"/>
      <c r="D77" s="751"/>
      <c r="E77" s="751"/>
      <c r="F77" s="751"/>
      <c r="G77" s="751"/>
      <c r="H77" s="751"/>
      <c r="I77" s="751"/>
      <c r="J77" s="751"/>
      <c r="K77" s="28"/>
      <c r="L77" s="114"/>
      <c r="M77" s="122"/>
      <c r="N77" s="246"/>
    </row>
    <row r="78" spans="1:14" x14ac:dyDescent="0.25">
      <c r="A78" s="237"/>
      <c r="B78" s="232"/>
      <c r="C78" s="232"/>
      <c r="D78" s="232"/>
      <c r="E78" s="232"/>
      <c r="F78" s="232"/>
      <c r="G78" s="232"/>
      <c r="H78" s="232"/>
      <c r="I78" s="232"/>
      <c r="J78" s="232"/>
      <c r="K78" s="28"/>
      <c r="L78" s="114"/>
      <c r="M78" s="122"/>
      <c r="N78" s="230"/>
    </row>
    <row r="79" spans="1:14" x14ac:dyDescent="0.25">
      <c r="A79" s="750" t="s">
        <v>646</v>
      </c>
      <c r="B79" s="751"/>
      <c r="C79" s="751"/>
      <c r="D79" s="751"/>
      <c r="E79" s="751"/>
      <c r="F79" s="751"/>
      <c r="G79" s="751"/>
      <c r="H79" s="751"/>
      <c r="I79" s="751"/>
      <c r="J79" s="751"/>
      <c r="K79" s="28"/>
      <c r="L79" s="93"/>
      <c r="M79" s="122"/>
      <c r="N79" s="391" t="str">
        <f>IF(ISBLANK(L79),"",IF(L79="Yes","Ok - Proceed",IF(L79="N/A", "Ok - Proceed", "Stop – Needs Further Review")))</f>
        <v/>
      </c>
    </row>
    <row r="80" spans="1:14" x14ac:dyDescent="0.25">
      <c r="A80" s="750"/>
      <c r="B80" s="751"/>
      <c r="C80" s="751"/>
      <c r="D80" s="751"/>
      <c r="E80" s="751"/>
      <c r="F80" s="751"/>
      <c r="G80" s="751"/>
      <c r="H80" s="751"/>
      <c r="I80" s="751"/>
      <c r="J80" s="751"/>
      <c r="K80" s="28"/>
      <c r="L80"/>
      <c r="M80" s="122"/>
      <c r="N80" s="391"/>
    </row>
    <row r="81" spans="1:14" x14ac:dyDescent="0.25">
      <c r="A81" s="750"/>
      <c r="B81" s="751"/>
      <c r="C81" s="751"/>
      <c r="D81" s="751"/>
      <c r="E81" s="751"/>
      <c r="F81" s="751"/>
      <c r="G81" s="751"/>
      <c r="H81" s="751"/>
      <c r="I81" s="751"/>
      <c r="J81" s="751"/>
      <c r="K81" s="28"/>
      <c r="L81" s="114"/>
      <c r="M81" s="122"/>
      <c r="N81" s="391"/>
    </row>
    <row r="82" spans="1:14" x14ac:dyDescent="0.25">
      <c r="A82" s="392"/>
      <c r="B82" s="393"/>
      <c r="C82" s="393"/>
      <c r="D82" s="393"/>
      <c r="E82" s="393"/>
      <c r="F82" s="393"/>
      <c r="G82" s="393"/>
      <c r="H82" s="393"/>
      <c r="I82" s="393"/>
      <c r="J82" s="393"/>
      <c r="K82" s="28"/>
      <c r="L82" s="114"/>
      <c r="M82" s="122"/>
      <c r="N82" s="391"/>
    </row>
    <row r="83" spans="1:14" x14ac:dyDescent="0.25">
      <c r="A83" s="750" t="s">
        <v>645</v>
      </c>
      <c r="B83" s="751"/>
      <c r="C83" s="751"/>
      <c r="D83" s="751"/>
      <c r="E83" s="751"/>
      <c r="F83" s="751"/>
      <c r="G83" s="751"/>
      <c r="H83" s="751"/>
      <c r="I83" s="751"/>
      <c r="J83" s="751"/>
      <c r="K83" s="28"/>
      <c r="L83" s="93"/>
      <c r="M83" s="122"/>
      <c r="N83" s="111" t="str">
        <f>IF(ISBLANK(L83),"",IF(L83="Yes","Ok - Proceed","Stop – Needs Further Review"))</f>
        <v/>
      </c>
    </row>
    <row r="84" spans="1:14" ht="66" customHeight="1" x14ac:dyDescent="0.25">
      <c r="A84" s="750"/>
      <c r="B84" s="751"/>
      <c r="C84" s="751"/>
      <c r="D84" s="751"/>
      <c r="E84" s="751"/>
      <c r="F84" s="751"/>
      <c r="G84" s="751"/>
      <c r="H84" s="751"/>
      <c r="I84" s="751"/>
      <c r="J84" s="751"/>
      <c r="K84" s="28"/>
      <c r="L84" s="114"/>
      <c r="M84" s="122"/>
    </row>
    <row r="85" spans="1:14" ht="15.75" customHeight="1" x14ac:dyDescent="0.25">
      <c r="A85" s="127"/>
      <c r="B85" s="751" t="s">
        <v>83</v>
      </c>
      <c r="C85" s="751"/>
      <c r="D85" s="751"/>
      <c r="E85" s="751"/>
      <c r="F85" s="751"/>
      <c r="G85" s="751"/>
      <c r="H85" s="751"/>
      <c r="I85" s="751"/>
      <c r="J85" s="751"/>
      <c r="K85" s="28"/>
      <c r="L85" s="114"/>
      <c r="M85" s="122"/>
    </row>
    <row r="86" spans="1:14" x14ac:dyDescent="0.25">
      <c r="A86" s="127"/>
      <c r="B86" s="751"/>
      <c r="C86" s="751"/>
      <c r="D86" s="751"/>
      <c r="E86" s="751"/>
      <c r="F86" s="751"/>
      <c r="G86" s="751"/>
      <c r="H86" s="751"/>
      <c r="I86" s="751"/>
      <c r="J86" s="751"/>
      <c r="K86" s="28"/>
      <c r="L86" s="114"/>
      <c r="M86" s="122"/>
    </row>
    <row r="87" spans="1:14" x14ac:dyDescent="0.25">
      <c r="A87" s="127"/>
      <c r="B87" s="751"/>
      <c r="C87" s="751"/>
      <c r="D87" s="751"/>
      <c r="E87" s="751"/>
      <c r="F87" s="751"/>
      <c r="G87" s="751"/>
      <c r="H87" s="751"/>
      <c r="I87" s="751"/>
      <c r="J87" s="751"/>
      <c r="K87" s="28"/>
      <c r="L87" s="114"/>
      <c r="M87" s="122"/>
    </row>
    <row r="88" spans="1:14" ht="33" customHeight="1" x14ac:dyDescent="0.25">
      <c r="A88" s="127"/>
      <c r="B88" s="751"/>
      <c r="C88" s="751"/>
      <c r="D88" s="751"/>
      <c r="E88" s="751"/>
      <c r="F88" s="751"/>
      <c r="G88" s="751"/>
      <c r="H88" s="751"/>
      <c r="I88" s="751"/>
      <c r="J88" s="751"/>
      <c r="K88" s="28"/>
      <c r="L88" s="114"/>
      <c r="M88" s="122"/>
    </row>
    <row r="89" spans="1:14" x14ac:dyDescent="0.25">
      <c r="A89" s="127"/>
      <c r="B89" s="128"/>
      <c r="C89" s="128"/>
      <c r="D89" s="128"/>
      <c r="E89" s="128"/>
      <c r="F89" s="128"/>
      <c r="G89" s="128"/>
      <c r="H89" s="128"/>
      <c r="I89" s="128"/>
      <c r="J89" s="128"/>
      <c r="K89" s="28"/>
      <c r="L89" s="114"/>
      <c r="M89" s="122"/>
    </row>
    <row r="90" spans="1:14" x14ac:dyDescent="0.25">
      <c r="A90" s="762" t="s">
        <v>635</v>
      </c>
      <c r="B90" s="763"/>
      <c r="C90" s="763"/>
      <c r="D90" s="763"/>
      <c r="E90" s="763"/>
      <c r="F90" s="763"/>
      <c r="G90" s="764"/>
      <c r="H90" s="764"/>
      <c r="I90" s="764"/>
      <c r="J90" s="765"/>
      <c r="K90" s="28"/>
      <c r="L90" s="93"/>
      <c r="M90" s="122"/>
      <c r="N90" s="111" t="str">
        <f>IF(ISBLANK(L90),"",IF(L90="Yes","See Next Question","Ok - Proceed"))</f>
        <v/>
      </c>
    </row>
    <row r="91" spans="1:14" ht="37.5" customHeight="1" x14ac:dyDescent="0.25">
      <c r="A91" s="766"/>
      <c r="B91" s="764"/>
      <c r="C91" s="764"/>
      <c r="D91" s="764"/>
      <c r="E91" s="764"/>
      <c r="F91" s="764"/>
      <c r="G91" s="764"/>
      <c r="H91" s="764"/>
      <c r="I91" s="764"/>
      <c r="J91" s="765"/>
      <c r="K91" s="28"/>
      <c r="L91" s="114"/>
      <c r="M91" s="122"/>
    </row>
    <row r="92" spans="1:14" ht="15.75" customHeight="1" x14ac:dyDescent="0.25">
      <c r="A92" s="235"/>
      <c r="B92" s="233"/>
      <c r="C92" s="233"/>
      <c r="D92" s="233"/>
      <c r="E92" s="233"/>
      <c r="F92" s="233"/>
      <c r="G92" s="233"/>
      <c r="H92" s="233"/>
      <c r="I92" s="233"/>
      <c r="J92" s="234"/>
      <c r="K92" s="28"/>
      <c r="L92" s="114"/>
      <c r="M92" s="122"/>
      <c r="N92" s="230"/>
    </row>
    <row r="93" spans="1:14" ht="15" customHeight="1" x14ac:dyDescent="0.25">
      <c r="A93" s="754" t="s">
        <v>636</v>
      </c>
      <c r="B93" s="755"/>
      <c r="C93" s="755"/>
      <c r="D93" s="755"/>
      <c r="E93" s="755"/>
      <c r="F93" s="755"/>
      <c r="G93" s="755"/>
      <c r="H93" s="755"/>
      <c r="I93" s="755"/>
      <c r="J93" s="755"/>
      <c r="K93" s="28"/>
      <c r="L93" s="93"/>
      <c r="M93" s="122"/>
      <c r="N93" s="111" t="str">
        <f>IF(ISBLANK(L93),"",IF(L93="No","Stop – Needs Further Review","Ok - Proceed"))</f>
        <v/>
      </c>
    </row>
    <row r="94" spans="1:14" x14ac:dyDescent="0.25">
      <c r="A94" s="754"/>
      <c r="B94" s="755"/>
      <c r="C94" s="755"/>
      <c r="D94" s="755"/>
      <c r="E94" s="755"/>
      <c r="F94" s="755"/>
      <c r="G94" s="755"/>
      <c r="H94" s="755"/>
      <c r="I94" s="755"/>
      <c r="J94" s="755"/>
      <c r="K94" s="28"/>
      <c r="L94" s="114"/>
      <c r="M94" s="122"/>
    </row>
    <row r="95" spans="1:14" x14ac:dyDescent="0.25">
      <c r="A95" s="754"/>
      <c r="B95" s="755"/>
      <c r="C95" s="755"/>
      <c r="D95" s="755"/>
      <c r="E95" s="755"/>
      <c r="F95" s="755"/>
      <c r="G95" s="755"/>
      <c r="H95" s="755"/>
      <c r="I95" s="755"/>
      <c r="J95" s="755"/>
      <c r="K95" s="28"/>
      <c r="L95" s="114"/>
      <c r="M95" s="122"/>
    </row>
    <row r="96" spans="1:14" x14ac:dyDescent="0.25">
      <c r="A96" s="754"/>
      <c r="B96" s="755"/>
      <c r="C96" s="755"/>
      <c r="D96" s="755"/>
      <c r="E96" s="755"/>
      <c r="F96" s="755"/>
      <c r="G96" s="755"/>
      <c r="H96" s="755"/>
      <c r="I96" s="755"/>
      <c r="J96" s="755"/>
      <c r="K96" s="28"/>
      <c r="L96" s="114"/>
      <c r="M96" s="122"/>
    </row>
    <row r="97" spans="1:14" x14ac:dyDescent="0.25">
      <c r="A97" s="754"/>
      <c r="B97" s="755"/>
      <c r="C97" s="755"/>
      <c r="D97" s="755"/>
      <c r="E97" s="755"/>
      <c r="F97" s="755"/>
      <c r="G97" s="755"/>
      <c r="H97" s="755"/>
      <c r="I97" s="755"/>
      <c r="J97" s="755"/>
      <c r="K97" s="28"/>
      <c r="L97" s="114"/>
      <c r="M97" s="122"/>
    </row>
    <row r="98" spans="1:14" ht="36.75" customHeight="1" x14ac:dyDescent="0.25">
      <c r="A98" s="754"/>
      <c r="B98" s="755"/>
      <c r="C98" s="755"/>
      <c r="D98" s="755"/>
      <c r="E98" s="755"/>
      <c r="F98" s="755"/>
      <c r="G98" s="755"/>
      <c r="H98" s="755"/>
      <c r="I98" s="755"/>
      <c r="J98" s="755"/>
      <c r="K98" s="28"/>
      <c r="L98" s="114"/>
      <c r="M98" s="122"/>
    </row>
    <row r="99" spans="1:14" ht="18" customHeight="1" x14ac:dyDescent="0.25">
      <c r="A99" s="236"/>
      <c r="B99" s="231"/>
      <c r="C99" s="231"/>
      <c r="D99" s="231"/>
      <c r="E99" s="231"/>
      <c r="F99" s="231"/>
      <c r="G99" s="231"/>
      <c r="H99" s="231"/>
      <c r="I99" s="231"/>
      <c r="J99" s="231"/>
      <c r="K99" s="28"/>
      <c r="L99" s="114"/>
      <c r="M99" s="122"/>
      <c r="N99" s="230"/>
    </row>
    <row r="100" spans="1:14" ht="15" customHeight="1" x14ac:dyDescent="0.25">
      <c r="A100" s="738" t="s">
        <v>637</v>
      </c>
      <c r="B100" s="422"/>
      <c r="C100" s="422"/>
      <c r="D100" s="422"/>
      <c r="E100" s="422"/>
      <c r="F100" s="422"/>
      <c r="G100" s="422"/>
      <c r="H100" s="422"/>
      <c r="I100" s="422"/>
      <c r="J100" s="422"/>
      <c r="K100" s="28"/>
      <c r="L100" s="93"/>
      <c r="M100" s="122"/>
      <c r="N100" s="111" t="str">
        <f>IF(ISBLANK(L100),"",IF(L100="No","Stop – Needs Further Review","Ok - Proceed"))</f>
        <v/>
      </c>
    </row>
    <row r="101" spans="1:14" ht="15.75" customHeight="1" x14ac:dyDescent="0.25">
      <c r="A101" s="738"/>
      <c r="B101" s="422"/>
      <c r="C101" s="422"/>
      <c r="D101" s="422"/>
      <c r="E101" s="422"/>
      <c r="F101" s="422"/>
      <c r="G101" s="422"/>
      <c r="H101" s="422"/>
      <c r="I101" s="422"/>
      <c r="J101" s="422"/>
      <c r="K101" s="28"/>
      <c r="L101" s="114"/>
      <c r="M101" s="122"/>
    </row>
    <row r="102" spans="1:14" ht="59.25" customHeight="1" x14ac:dyDescent="0.25">
      <c r="A102" s="738"/>
      <c r="B102" s="422"/>
      <c r="C102" s="422"/>
      <c r="D102" s="422"/>
      <c r="E102" s="422"/>
      <c r="F102" s="422"/>
      <c r="G102" s="422"/>
      <c r="H102" s="422"/>
      <c r="I102" s="422"/>
      <c r="J102" s="422"/>
      <c r="K102" s="28"/>
      <c r="L102" s="114"/>
      <c r="M102" s="122"/>
    </row>
    <row r="103" spans="1:14" x14ac:dyDescent="0.25">
      <c r="A103" s="123"/>
      <c r="B103" s="28"/>
      <c r="C103" s="28"/>
      <c r="D103" s="28"/>
      <c r="E103" s="28"/>
      <c r="F103" s="28"/>
      <c r="G103" s="28"/>
      <c r="H103" s="28"/>
      <c r="I103" s="28"/>
      <c r="J103" s="28"/>
      <c r="K103" s="28"/>
      <c r="L103" s="114"/>
      <c r="M103" s="122"/>
    </row>
    <row r="104" spans="1:14" x14ac:dyDescent="0.25">
      <c r="A104" s="754" t="s">
        <v>638</v>
      </c>
      <c r="B104" s="755"/>
      <c r="C104" s="755"/>
      <c r="D104" s="755"/>
      <c r="E104" s="755"/>
      <c r="F104" s="755"/>
      <c r="G104" s="755"/>
      <c r="H104" s="755"/>
      <c r="I104" s="755"/>
      <c r="J104" s="755"/>
      <c r="K104" s="28"/>
      <c r="L104" s="93"/>
      <c r="M104" s="122"/>
      <c r="N104" s="111" t="str">
        <f>IF(ISBLANK(L104),"",IF(L104="No","Stop – Needs Further Review","Ok - Proceed"))</f>
        <v/>
      </c>
    </row>
    <row r="105" spans="1:14" x14ac:dyDescent="0.25">
      <c r="A105" s="754"/>
      <c r="B105" s="755"/>
      <c r="C105" s="755"/>
      <c r="D105" s="755"/>
      <c r="E105" s="755"/>
      <c r="F105" s="755"/>
      <c r="G105" s="755"/>
      <c r="H105" s="755"/>
      <c r="I105" s="755"/>
      <c r="J105" s="755"/>
      <c r="K105" s="28"/>
      <c r="L105" s="114"/>
      <c r="M105" s="122"/>
    </row>
    <row r="106" spans="1:14" x14ac:dyDescent="0.25">
      <c r="A106" s="754"/>
      <c r="B106" s="755"/>
      <c r="C106" s="755"/>
      <c r="D106" s="755"/>
      <c r="E106" s="755"/>
      <c r="F106" s="755"/>
      <c r="G106" s="755"/>
      <c r="H106" s="755"/>
      <c r="I106" s="755"/>
      <c r="J106" s="755"/>
      <c r="K106" s="28"/>
      <c r="L106" s="114"/>
      <c r="M106" s="122"/>
    </row>
    <row r="107" spans="1:14" ht="18" customHeight="1" x14ac:dyDescent="0.25">
      <c r="A107" s="753"/>
      <c r="B107" s="753"/>
      <c r="C107" s="753"/>
      <c r="D107" s="753"/>
      <c r="E107" s="753"/>
      <c r="F107" s="151"/>
      <c r="G107" s="151"/>
      <c r="H107" s="151"/>
      <c r="I107" s="151"/>
      <c r="J107" s="151"/>
      <c r="K107" s="28"/>
      <c r="L107" s="114"/>
      <c r="M107" s="122"/>
    </row>
    <row r="108" spans="1:14" x14ac:dyDescent="0.25">
      <c r="A108" s="744" t="s">
        <v>639</v>
      </c>
      <c r="B108" s="505"/>
      <c r="C108" s="505"/>
      <c r="D108" s="505"/>
      <c r="E108" s="505"/>
      <c r="F108" s="505"/>
      <c r="G108" s="505"/>
      <c r="H108" s="505"/>
      <c r="I108" s="505"/>
      <c r="J108" s="505"/>
      <c r="K108" s="28"/>
      <c r="L108" s="93"/>
      <c r="M108" s="122"/>
      <c r="N108" s="111" t="str">
        <f>IF(ISBLANK(L108),"",IF(L108="No","Stop – Needs Further Review","Ok - Proceed"))</f>
        <v/>
      </c>
    </row>
    <row r="109" spans="1:14" x14ac:dyDescent="0.25">
      <c r="A109" s="744"/>
      <c r="B109" s="505"/>
      <c r="C109" s="505"/>
      <c r="D109" s="505"/>
      <c r="E109" s="505"/>
      <c r="F109" s="505"/>
      <c r="G109" s="505"/>
      <c r="H109" s="505"/>
      <c r="I109" s="505"/>
      <c r="J109" s="505"/>
      <c r="K109" s="28"/>
      <c r="L109" s="114"/>
      <c r="M109" s="122"/>
    </row>
    <row r="110" spans="1:14" ht="16.5" customHeight="1" x14ac:dyDescent="0.25">
      <c r="A110" s="744"/>
      <c r="B110" s="505"/>
      <c r="C110" s="505"/>
      <c r="D110" s="505"/>
      <c r="E110" s="505"/>
      <c r="F110" s="505"/>
      <c r="G110" s="505"/>
      <c r="H110" s="505"/>
      <c r="I110" s="505"/>
      <c r="J110" s="505"/>
      <c r="K110" s="28"/>
      <c r="L110" s="114"/>
      <c r="M110" s="122"/>
    </row>
    <row r="111" spans="1:14" x14ac:dyDescent="0.25">
      <c r="A111" s="123"/>
      <c r="B111" s="28"/>
      <c r="C111" s="28"/>
      <c r="D111" s="28"/>
      <c r="E111" s="28"/>
      <c r="F111" s="28"/>
      <c r="G111" s="28"/>
      <c r="H111" s="28"/>
      <c r="I111" s="28"/>
      <c r="J111" s="28"/>
      <c r="K111" s="28"/>
      <c r="L111" s="114"/>
      <c r="M111" s="122"/>
    </row>
    <row r="112" spans="1:14" ht="14.45" customHeight="1" x14ac:dyDescent="0.25">
      <c r="A112" s="744" t="s">
        <v>640</v>
      </c>
      <c r="B112" s="505"/>
      <c r="C112" s="505"/>
      <c r="D112" s="505"/>
      <c r="E112" s="505"/>
      <c r="F112" s="505"/>
      <c r="G112" s="505"/>
      <c r="H112" s="505"/>
      <c r="I112" s="505"/>
      <c r="J112" s="505"/>
      <c r="K112" s="28"/>
      <c r="L112" s="93"/>
      <c r="M112" s="122"/>
      <c r="N112" s="111" t="str">
        <f>IF(ISBLANK(L112),"",IF(L112="Yes","Ok - Proceed","Stop – Needs Further Review"))</f>
        <v/>
      </c>
    </row>
    <row r="113" spans="1:14" ht="19.5" customHeight="1" x14ac:dyDescent="0.25">
      <c r="A113" s="744"/>
      <c r="B113" s="505"/>
      <c r="C113" s="505"/>
      <c r="D113" s="505"/>
      <c r="E113" s="505"/>
      <c r="F113" s="505"/>
      <c r="G113" s="505"/>
      <c r="H113" s="505"/>
      <c r="I113" s="505"/>
      <c r="J113" s="505"/>
      <c r="K113" s="28"/>
      <c r="L113" s="114"/>
      <c r="M113" s="122"/>
    </row>
    <row r="114" spans="1:14" x14ac:dyDescent="0.25">
      <c r="A114" s="123"/>
      <c r="B114" s="749" t="s">
        <v>81</v>
      </c>
      <c r="C114" s="749"/>
      <c r="D114" s="749"/>
      <c r="E114" s="749"/>
      <c r="F114" s="28"/>
      <c r="G114" s="28"/>
      <c r="H114" s="28"/>
      <c r="I114" s="28"/>
      <c r="J114" s="28"/>
      <c r="K114" s="28"/>
      <c r="L114" s="114"/>
      <c r="M114" s="122"/>
    </row>
    <row r="115" spans="1:14" x14ac:dyDescent="0.25">
      <c r="A115" s="123"/>
      <c r="B115" s="745" t="s">
        <v>84</v>
      </c>
      <c r="C115" s="746"/>
      <c r="D115" s="746"/>
      <c r="E115" s="746"/>
      <c r="F115" s="746"/>
      <c r="G115" s="746"/>
      <c r="H115" s="746"/>
      <c r="I115" s="746"/>
      <c r="J115" s="746"/>
      <c r="K115" s="28"/>
      <c r="L115" s="114"/>
      <c r="M115" s="122"/>
    </row>
    <row r="116" spans="1:14" ht="18.75" customHeight="1" x14ac:dyDescent="0.25">
      <c r="A116" s="123"/>
      <c r="B116" s="746"/>
      <c r="C116" s="746"/>
      <c r="D116" s="746"/>
      <c r="E116" s="746"/>
      <c r="F116" s="746"/>
      <c r="G116" s="746"/>
      <c r="H116" s="746"/>
      <c r="I116" s="746"/>
      <c r="J116" s="746"/>
      <c r="K116" s="28"/>
      <c r="L116" s="114"/>
      <c r="M116" s="122"/>
    </row>
    <row r="117" spans="1:14" ht="33.75" customHeight="1" x14ac:dyDescent="0.25">
      <c r="A117" s="123"/>
      <c r="B117" s="505" t="s">
        <v>85</v>
      </c>
      <c r="C117" s="505"/>
      <c r="D117" s="505"/>
      <c r="E117" s="505"/>
      <c r="F117" s="505"/>
      <c r="G117" s="505"/>
      <c r="H117" s="505"/>
      <c r="I117" s="505"/>
      <c r="J117" s="307"/>
      <c r="K117" s="28"/>
      <c r="L117" s="114"/>
      <c r="M117" s="122"/>
    </row>
    <row r="118" spans="1:14" ht="14.25" customHeight="1" x14ac:dyDescent="0.25">
      <c r="A118" s="123"/>
      <c r="B118" s="505" t="s">
        <v>289</v>
      </c>
      <c r="C118" s="505"/>
      <c r="D118" s="505"/>
      <c r="E118" s="505"/>
      <c r="F118" s="505"/>
      <c r="G118" s="505"/>
      <c r="H118" s="505"/>
      <c r="I118" s="505"/>
      <c r="J118" s="28"/>
      <c r="K118" s="28"/>
      <c r="L118" s="114"/>
      <c r="M118" s="122"/>
      <c r="N118" s="246"/>
    </row>
    <row r="119" spans="1:14" ht="14.25" customHeight="1" x14ac:dyDescent="0.25">
      <c r="A119" s="123"/>
      <c r="B119" s="505"/>
      <c r="C119" s="505"/>
      <c r="D119" s="505"/>
      <c r="E119" s="505"/>
      <c r="F119" s="505"/>
      <c r="G119" s="505"/>
      <c r="H119" s="505"/>
      <c r="I119" s="505"/>
      <c r="J119" s="28"/>
      <c r="K119" s="28"/>
      <c r="L119" s="114"/>
      <c r="M119" s="122"/>
      <c r="N119" s="246"/>
    </row>
    <row r="120" spans="1:14" ht="15" customHeight="1" x14ac:dyDescent="0.25">
      <c r="A120" s="123"/>
      <c r="B120" s="505" t="s">
        <v>86</v>
      </c>
      <c r="C120" s="505"/>
      <c r="D120" s="505"/>
      <c r="E120" s="505"/>
      <c r="F120" s="505"/>
      <c r="G120" s="505"/>
      <c r="H120" s="505"/>
      <c r="I120" s="505"/>
      <c r="J120" s="505"/>
      <c r="K120" s="28"/>
      <c r="L120" s="114"/>
      <c r="M120" s="122"/>
    </row>
    <row r="121" spans="1:14" x14ac:dyDescent="0.25">
      <c r="A121" s="123"/>
      <c r="B121" s="505"/>
      <c r="C121" s="505"/>
      <c r="D121" s="505"/>
      <c r="E121" s="505"/>
      <c r="F121" s="505"/>
      <c r="G121" s="505"/>
      <c r="H121" s="505"/>
      <c r="I121" s="505"/>
      <c r="J121" s="505"/>
      <c r="K121" s="28"/>
      <c r="L121" s="114"/>
      <c r="M121" s="122"/>
    </row>
    <row r="122" spans="1:14" x14ac:dyDescent="0.25">
      <c r="A122" s="123"/>
      <c r="B122" s="505"/>
      <c r="C122" s="505"/>
      <c r="D122" s="505"/>
      <c r="E122" s="505"/>
      <c r="F122" s="505"/>
      <c r="G122" s="505"/>
      <c r="H122" s="505"/>
      <c r="I122" s="505"/>
      <c r="J122" s="505"/>
      <c r="K122" s="28"/>
      <c r="L122" s="114"/>
      <c r="M122" s="122"/>
    </row>
    <row r="123" spans="1:14" ht="18" customHeight="1" x14ac:dyDescent="0.25">
      <c r="A123" s="123"/>
      <c r="B123" s="505"/>
      <c r="C123" s="505"/>
      <c r="D123" s="505"/>
      <c r="E123" s="505"/>
      <c r="F123" s="505"/>
      <c r="G123" s="505"/>
      <c r="H123" s="505"/>
      <c r="I123" s="505"/>
      <c r="J123" s="505"/>
      <c r="K123" s="28"/>
      <c r="L123" s="114"/>
      <c r="M123" s="122"/>
    </row>
    <row r="124" spans="1:14" x14ac:dyDescent="0.25">
      <c r="A124" s="123"/>
      <c r="B124" s="745" t="s">
        <v>452</v>
      </c>
      <c r="C124" s="746"/>
      <c r="D124" s="746"/>
      <c r="E124" s="746"/>
      <c r="F124" s="746"/>
      <c r="G124" s="746"/>
      <c r="H124" s="746"/>
      <c r="I124" s="746"/>
      <c r="J124" s="746"/>
      <c r="K124" s="28"/>
      <c r="L124" s="114"/>
      <c r="M124" s="122"/>
    </row>
    <row r="125" spans="1:14" x14ac:dyDescent="0.25">
      <c r="A125" s="123"/>
      <c r="B125" s="746"/>
      <c r="C125" s="746"/>
      <c r="D125" s="746"/>
      <c r="E125" s="746"/>
      <c r="F125" s="746"/>
      <c r="G125" s="746"/>
      <c r="H125" s="746"/>
      <c r="I125" s="746"/>
      <c r="J125" s="746"/>
      <c r="K125" s="28"/>
      <c r="L125" s="114"/>
      <c r="M125" s="122"/>
    </row>
    <row r="126" spans="1:14" x14ac:dyDescent="0.25">
      <c r="A126" s="123"/>
      <c r="B126" s="746"/>
      <c r="C126" s="746"/>
      <c r="D126" s="746"/>
      <c r="E126" s="746"/>
      <c r="F126" s="746"/>
      <c r="G126" s="746"/>
      <c r="H126" s="746"/>
      <c r="I126" s="746"/>
      <c r="J126" s="746"/>
      <c r="K126" s="28"/>
      <c r="L126" s="114"/>
      <c r="M126" s="122"/>
    </row>
    <row r="127" spans="1:14" ht="17.25" customHeight="1" x14ac:dyDescent="0.25">
      <c r="A127" s="123"/>
      <c r="B127" s="498" t="s">
        <v>87</v>
      </c>
      <c r="C127" s="498"/>
      <c r="D127" s="498"/>
      <c r="E127" s="498"/>
      <c r="F127" s="498"/>
      <c r="G127" s="498"/>
      <c r="H127" s="498"/>
      <c r="I127" s="498"/>
      <c r="J127" s="498"/>
      <c r="K127" s="28"/>
      <c r="L127" s="114"/>
      <c r="M127" s="122"/>
    </row>
    <row r="128" spans="1:14" x14ac:dyDescent="0.25">
      <c r="A128" s="123"/>
      <c r="B128" s="505" t="s">
        <v>453</v>
      </c>
      <c r="C128" s="505"/>
      <c r="D128" s="505"/>
      <c r="E128" s="505"/>
      <c r="F128" s="505"/>
      <c r="G128" s="505"/>
      <c r="H128" s="505"/>
      <c r="I128" s="505"/>
      <c r="J128" s="505"/>
      <c r="K128" s="28"/>
      <c r="L128" s="114"/>
      <c r="M128" s="122"/>
    </row>
    <row r="129" spans="1:14" x14ac:dyDescent="0.25">
      <c r="A129" s="123"/>
      <c r="B129" s="505"/>
      <c r="C129" s="505"/>
      <c r="D129" s="505"/>
      <c r="E129" s="505"/>
      <c r="F129" s="505"/>
      <c r="G129" s="505"/>
      <c r="H129" s="505"/>
      <c r="I129" s="505"/>
      <c r="J129" s="505"/>
      <c r="K129" s="28"/>
      <c r="L129" s="114"/>
      <c r="M129" s="122"/>
    </row>
    <row r="130" spans="1:14" ht="18.75" customHeight="1" x14ac:dyDescent="0.25">
      <c r="A130" s="123"/>
      <c r="B130" s="505"/>
      <c r="C130" s="505"/>
      <c r="D130" s="505"/>
      <c r="E130" s="505"/>
      <c r="F130" s="505"/>
      <c r="G130" s="505"/>
      <c r="H130" s="505"/>
      <c r="I130" s="505"/>
      <c r="J130" s="505"/>
      <c r="K130" s="28"/>
      <c r="L130" s="114"/>
      <c r="M130" s="122"/>
    </row>
    <row r="131" spans="1:14" x14ac:dyDescent="0.25">
      <c r="A131" s="123"/>
      <c r="B131" s="28"/>
      <c r="C131" s="28"/>
      <c r="D131" s="28"/>
      <c r="E131" s="28"/>
      <c r="F131" s="28"/>
      <c r="G131" s="28"/>
      <c r="H131" s="28"/>
      <c r="I131" s="28"/>
      <c r="J131" s="28"/>
      <c r="K131" s="28"/>
      <c r="L131" s="114"/>
      <c r="M131" s="122"/>
    </row>
    <row r="132" spans="1:14" x14ac:dyDescent="0.25">
      <c r="A132" s="738" t="s">
        <v>641</v>
      </c>
      <c r="B132" s="422"/>
      <c r="C132" s="422"/>
      <c r="D132" s="422"/>
      <c r="E132" s="422"/>
      <c r="F132" s="422"/>
      <c r="G132" s="422"/>
      <c r="H132" s="422"/>
      <c r="I132" s="422"/>
      <c r="J132" s="422"/>
      <c r="K132" s="28"/>
      <c r="L132" s="93"/>
      <c r="M132" s="122"/>
      <c r="N132" s="111" t="str">
        <f>IF(ISBLANK(L132),"",IF(L132="No","Stop – Needs Further Review","Ok - Proceed"))</f>
        <v/>
      </c>
    </row>
    <row r="133" spans="1:14" x14ac:dyDescent="0.25">
      <c r="A133" s="738"/>
      <c r="B133" s="422"/>
      <c r="C133" s="422"/>
      <c r="D133" s="422"/>
      <c r="E133" s="422"/>
      <c r="F133" s="422"/>
      <c r="G133" s="422"/>
      <c r="H133" s="422"/>
      <c r="I133" s="422"/>
      <c r="J133" s="422"/>
      <c r="K133" s="28"/>
      <c r="L133" s="114"/>
      <c r="M133" s="122"/>
    </row>
    <row r="134" spans="1:14" ht="35.25" customHeight="1" x14ac:dyDescent="0.25">
      <c r="A134" s="738"/>
      <c r="B134" s="422"/>
      <c r="C134" s="422"/>
      <c r="D134" s="422"/>
      <c r="E134" s="422"/>
      <c r="F134" s="422"/>
      <c r="G134" s="422"/>
      <c r="H134" s="422"/>
      <c r="I134" s="422"/>
      <c r="J134" s="422"/>
      <c r="K134" s="28"/>
      <c r="L134" s="114"/>
      <c r="M134" s="122"/>
    </row>
    <row r="135" spans="1:14" x14ac:dyDescent="0.25">
      <c r="A135" s="129"/>
      <c r="B135" s="102"/>
      <c r="C135" s="102"/>
      <c r="D135" s="102"/>
      <c r="E135" s="102"/>
      <c r="F135" s="102"/>
      <c r="G135" s="102"/>
      <c r="H135" s="102"/>
      <c r="I135" s="102"/>
      <c r="J135" s="102"/>
      <c r="K135" s="28"/>
      <c r="L135" s="114"/>
      <c r="M135" s="122"/>
    </row>
    <row r="136" spans="1:14" ht="15.75" customHeight="1" x14ac:dyDescent="0.25">
      <c r="A136" s="738" t="s">
        <v>642</v>
      </c>
      <c r="B136" s="422"/>
      <c r="C136" s="422"/>
      <c r="D136" s="422"/>
      <c r="E136" s="422"/>
      <c r="F136" s="422"/>
      <c r="G136" s="422"/>
      <c r="H136" s="422"/>
      <c r="I136" s="422"/>
      <c r="J136" s="422"/>
      <c r="K136" s="28"/>
      <c r="L136" s="93"/>
      <c r="M136" s="122"/>
      <c r="N136" s="192" t="str">
        <f>IF(ISBLANK(L136),"",IF(L136="Yes","Ok - Sales Tax Team Notified",IF(L136="N/A","Ok - Proceed","Stop – Needs Further Review")))</f>
        <v/>
      </c>
    </row>
    <row r="137" spans="1:14" ht="18" customHeight="1" x14ac:dyDescent="0.25">
      <c r="A137" s="761" t="s">
        <v>421</v>
      </c>
      <c r="B137" s="461"/>
      <c r="C137" s="461"/>
      <c r="D137" s="461"/>
      <c r="E137" s="461"/>
      <c r="F137" s="461"/>
      <c r="G137" s="103"/>
      <c r="H137" s="103"/>
      <c r="I137" s="103"/>
      <c r="J137" s="103"/>
      <c r="K137" s="28"/>
      <c r="L137" s="118"/>
      <c r="M137" s="122"/>
    </row>
    <row r="138" spans="1:14" x14ac:dyDescent="0.25">
      <c r="A138" s="123"/>
      <c r="B138" s="749" t="s">
        <v>88</v>
      </c>
      <c r="C138" s="749"/>
      <c r="D138" s="749"/>
      <c r="E138" s="749"/>
      <c r="F138" s="749"/>
      <c r="G138" s="749"/>
      <c r="H138" s="749"/>
      <c r="I138" s="749"/>
      <c r="J138" s="749"/>
      <c r="K138" s="749"/>
      <c r="L138" s="114"/>
      <c r="M138" s="122"/>
    </row>
    <row r="139" spans="1:14" x14ac:dyDescent="0.25">
      <c r="A139" s="123"/>
      <c r="B139" s="759" t="s">
        <v>89</v>
      </c>
      <c r="C139" s="760"/>
      <c r="D139" s="760"/>
      <c r="E139" s="760"/>
      <c r="F139" s="760"/>
      <c r="G139" s="760"/>
      <c r="H139" s="760"/>
      <c r="I139" s="760"/>
      <c r="J139" s="760"/>
      <c r="K139" s="28"/>
      <c r="L139" s="114"/>
      <c r="M139" s="122"/>
    </row>
    <row r="140" spans="1:14" ht="33" customHeight="1" x14ac:dyDescent="0.25">
      <c r="A140" s="123"/>
      <c r="B140" s="760"/>
      <c r="C140" s="760"/>
      <c r="D140" s="760"/>
      <c r="E140" s="760"/>
      <c r="F140" s="760"/>
      <c r="G140" s="760"/>
      <c r="H140" s="760"/>
      <c r="I140" s="760"/>
      <c r="J140" s="760"/>
      <c r="K140" s="28"/>
      <c r="L140" s="114"/>
      <c r="M140" s="122"/>
    </row>
    <row r="141" spans="1:14" ht="10.5" customHeight="1" x14ac:dyDescent="0.25">
      <c r="A141" s="123"/>
      <c r="B141" s="505" t="s">
        <v>168</v>
      </c>
      <c r="C141" s="505"/>
      <c r="D141" s="505"/>
      <c r="E141" s="505"/>
      <c r="F141" s="505"/>
      <c r="G141" s="505"/>
      <c r="H141" s="505"/>
      <c r="I141" s="505"/>
      <c r="J141" s="505"/>
      <c r="K141" s="28"/>
      <c r="L141" s="114"/>
      <c r="M141" s="122"/>
    </row>
    <row r="142" spans="1:14" ht="21" customHeight="1" x14ac:dyDescent="0.25">
      <c r="A142" s="123"/>
      <c r="B142" s="505"/>
      <c r="C142" s="505"/>
      <c r="D142" s="505"/>
      <c r="E142" s="505"/>
      <c r="F142" s="505"/>
      <c r="G142" s="505"/>
      <c r="H142" s="505"/>
      <c r="I142" s="505"/>
      <c r="J142" s="505"/>
      <c r="K142" s="28"/>
      <c r="L142" s="114"/>
      <c r="M142" s="122"/>
    </row>
    <row r="143" spans="1:14" ht="17.25" customHeight="1" x14ac:dyDescent="0.25">
      <c r="A143" s="123"/>
      <c r="B143" s="498" t="s">
        <v>90</v>
      </c>
      <c r="C143" s="498"/>
      <c r="D143" s="498"/>
      <c r="E143" s="498"/>
      <c r="F143" s="498"/>
      <c r="G143" s="498"/>
      <c r="H143" s="498"/>
      <c r="I143" s="498"/>
      <c r="J143" s="130"/>
      <c r="K143" s="28"/>
      <c r="L143" s="114"/>
      <c r="M143" s="122"/>
    </row>
    <row r="144" spans="1:14" ht="19.5" customHeight="1" x14ac:dyDescent="0.25">
      <c r="A144" s="123"/>
      <c r="B144" s="498" t="s">
        <v>313</v>
      </c>
      <c r="C144" s="498"/>
      <c r="D144" s="498"/>
      <c r="E144" s="498"/>
      <c r="F144" s="498"/>
      <c r="G144" s="498"/>
      <c r="H144" s="28"/>
      <c r="I144" s="28"/>
      <c r="J144" s="28"/>
      <c r="K144" s="28"/>
      <c r="L144" s="114"/>
      <c r="M144" s="122"/>
    </row>
    <row r="145" spans="1:14" x14ac:dyDescent="0.25">
      <c r="A145" s="123"/>
      <c r="B145" s="241"/>
      <c r="C145" s="241"/>
      <c r="D145" s="241"/>
      <c r="E145" s="241"/>
      <c r="F145" s="241"/>
      <c r="G145" s="241"/>
      <c r="H145" s="28"/>
      <c r="I145" s="28"/>
      <c r="J145" s="28"/>
      <c r="K145" s="28"/>
      <c r="L145" s="114"/>
      <c r="M145" s="122"/>
      <c r="N145" s="242"/>
    </row>
    <row r="146" spans="1:14" ht="16.5" customHeight="1" x14ac:dyDescent="0.25">
      <c r="A146" s="744" t="s">
        <v>643</v>
      </c>
      <c r="B146" s="505"/>
      <c r="C146" s="505"/>
      <c r="D146" s="505"/>
      <c r="E146" s="505"/>
      <c r="F146" s="505"/>
      <c r="G146" s="505"/>
      <c r="H146" s="505"/>
      <c r="I146" s="505"/>
      <c r="J146" s="505"/>
      <c r="K146" s="28"/>
      <c r="L146" s="114"/>
      <c r="M146" s="122"/>
    </row>
    <row r="147" spans="1:14" ht="15" customHeight="1" x14ac:dyDescent="0.25">
      <c r="A147" s="744"/>
      <c r="B147" s="505"/>
      <c r="C147" s="505"/>
      <c r="D147" s="505"/>
      <c r="E147" s="505"/>
      <c r="F147" s="505"/>
      <c r="G147" s="505"/>
      <c r="H147" s="505"/>
      <c r="I147" s="505"/>
      <c r="J147" s="505"/>
      <c r="K147" s="28"/>
      <c r="L147" s="93"/>
      <c r="M147" s="122"/>
      <c r="N147" s="111" t="str">
        <f>IF(ISBLANK(L147),"",IF(L147="Yes","Ok - UBIT Team Notified",IF(L147="N/A", "Ok - Proceed", "Stop – Needs Further Review")))</f>
        <v/>
      </c>
    </row>
    <row r="148" spans="1:14" ht="20.25" customHeight="1" x14ac:dyDescent="0.25">
      <c r="A148" s="131"/>
      <c r="B148" s="756" t="s">
        <v>91</v>
      </c>
      <c r="C148" s="756"/>
      <c r="D148" s="756"/>
      <c r="E148" s="756"/>
      <c r="F148" s="756"/>
      <c r="G148" s="756"/>
      <c r="H148" s="756"/>
      <c r="I148" s="756"/>
      <c r="J148" s="756"/>
      <c r="K148" s="132"/>
      <c r="L148" s="133"/>
      <c r="M148" s="134"/>
    </row>
    <row r="149" spans="1:14" x14ac:dyDescent="0.25">
      <c r="A149" s="123"/>
      <c r="B149" s="740" t="s">
        <v>176</v>
      </c>
      <c r="C149" s="741"/>
      <c r="D149" s="741"/>
      <c r="E149" s="741"/>
      <c r="F149" s="741"/>
      <c r="G149" s="741"/>
      <c r="H149" s="741"/>
      <c r="I149" s="741"/>
      <c r="J149" s="741"/>
      <c r="K149" s="28"/>
      <c r="L149" s="114"/>
      <c r="M149" s="122"/>
    </row>
    <row r="150" spans="1:14" x14ac:dyDescent="0.25">
      <c r="A150" s="123"/>
      <c r="B150" s="741"/>
      <c r="C150" s="741"/>
      <c r="D150" s="741"/>
      <c r="E150" s="741"/>
      <c r="F150" s="741"/>
      <c r="G150" s="741"/>
      <c r="H150" s="741"/>
      <c r="I150" s="741"/>
      <c r="J150" s="741"/>
      <c r="K150" s="28"/>
      <c r="L150" s="114"/>
      <c r="M150" s="122"/>
    </row>
    <row r="151" spans="1:14" x14ac:dyDescent="0.25">
      <c r="A151" s="123"/>
      <c r="B151" s="741"/>
      <c r="C151" s="741"/>
      <c r="D151" s="741"/>
      <c r="E151" s="741"/>
      <c r="F151" s="741"/>
      <c r="G151" s="741"/>
      <c r="H151" s="741"/>
      <c r="I151" s="741"/>
      <c r="J151" s="741"/>
      <c r="K151" s="28"/>
      <c r="L151" s="114"/>
      <c r="M151" s="122"/>
    </row>
    <row r="152" spans="1:14" ht="32.25" customHeight="1" x14ac:dyDescent="0.25">
      <c r="A152" s="123"/>
      <c r="B152" s="741"/>
      <c r="C152" s="741"/>
      <c r="D152" s="741"/>
      <c r="E152" s="741"/>
      <c r="F152" s="741"/>
      <c r="G152" s="741"/>
      <c r="H152" s="741"/>
      <c r="I152" s="741"/>
      <c r="J152" s="741"/>
      <c r="K152" s="28"/>
      <c r="L152" s="114"/>
      <c r="M152" s="122"/>
    </row>
    <row r="153" spans="1:14" ht="15" customHeight="1" x14ac:dyDescent="0.25">
      <c r="A153" s="123"/>
      <c r="B153" s="422" t="s">
        <v>92</v>
      </c>
      <c r="C153" s="422"/>
      <c r="D153" s="422"/>
      <c r="E153" s="422"/>
      <c r="F153" s="422"/>
      <c r="G153" s="422"/>
      <c r="H153" s="422"/>
      <c r="I153" s="422"/>
      <c r="J153" s="422"/>
      <c r="K153" s="28"/>
      <c r="L153" s="114"/>
      <c r="M153" s="122"/>
    </row>
    <row r="154" spans="1:14" x14ac:dyDescent="0.25">
      <c r="A154" s="123"/>
      <c r="B154" s="422"/>
      <c r="C154" s="422"/>
      <c r="D154" s="422"/>
      <c r="E154" s="422"/>
      <c r="F154" s="422"/>
      <c r="G154" s="422"/>
      <c r="H154" s="422"/>
      <c r="I154" s="422"/>
      <c r="J154" s="422"/>
      <c r="K154" s="28"/>
      <c r="L154" s="114"/>
      <c r="M154" s="122"/>
    </row>
    <row r="155" spans="1:14" x14ac:dyDescent="0.25">
      <c r="A155" s="123"/>
      <c r="B155" s="422"/>
      <c r="C155" s="422"/>
      <c r="D155" s="422"/>
      <c r="E155" s="422"/>
      <c r="F155" s="422"/>
      <c r="G155" s="422"/>
      <c r="H155" s="422"/>
      <c r="I155" s="422"/>
      <c r="J155" s="422"/>
      <c r="K155" s="28"/>
      <c r="L155" s="114"/>
      <c r="M155" s="122"/>
    </row>
    <row r="156" spans="1:14" ht="36" customHeight="1" x14ac:dyDescent="0.25">
      <c r="A156" s="123"/>
      <c r="B156" s="422"/>
      <c r="C156" s="422"/>
      <c r="D156" s="422"/>
      <c r="E156" s="422"/>
      <c r="F156" s="422"/>
      <c r="G156" s="422"/>
      <c r="H156" s="422"/>
      <c r="I156" s="422"/>
      <c r="J156" s="422"/>
      <c r="K156" s="28"/>
      <c r="L156" s="114"/>
      <c r="M156" s="122"/>
    </row>
    <row r="157" spans="1:14" ht="15" customHeight="1" x14ac:dyDescent="0.25">
      <c r="A157" s="123"/>
      <c r="B157" s="422" t="s">
        <v>93</v>
      </c>
      <c r="C157" s="422"/>
      <c r="D157" s="422"/>
      <c r="E157" s="422"/>
      <c r="F157" s="422"/>
      <c r="G157" s="422"/>
      <c r="H157" s="422"/>
      <c r="I157" s="422"/>
      <c r="J157" s="422"/>
      <c r="K157" s="28"/>
      <c r="L157" s="114"/>
      <c r="M157" s="122"/>
    </row>
    <row r="158" spans="1:14" x14ac:dyDescent="0.25">
      <c r="A158" s="123"/>
      <c r="B158" s="422"/>
      <c r="C158" s="422"/>
      <c r="D158" s="422"/>
      <c r="E158" s="422"/>
      <c r="F158" s="422"/>
      <c r="G158" s="422"/>
      <c r="H158" s="422"/>
      <c r="I158" s="422"/>
      <c r="J158" s="422"/>
      <c r="K158" s="28"/>
      <c r="L158" s="114"/>
      <c r="M158" s="122"/>
    </row>
    <row r="159" spans="1:14" x14ac:dyDescent="0.25">
      <c r="A159" s="123"/>
      <c r="B159" s="422"/>
      <c r="C159" s="422"/>
      <c r="D159" s="422"/>
      <c r="E159" s="422"/>
      <c r="F159" s="422"/>
      <c r="G159" s="422"/>
      <c r="H159" s="422"/>
      <c r="I159" s="422"/>
      <c r="J159" s="422"/>
      <c r="K159" s="28"/>
      <c r="L159" s="114"/>
      <c r="M159" s="122"/>
    </row>
    <row r="160" spans="1:14" x14ac:dyDescent="0.25">
      <c r="A160" s="123"/>
      <c r="B160" s="422"/>
      <c r="C160" s="422"/>
      <c r="D160" s="422"/>
      <c r="E160" s="422"/>
      <c r="F160" s="422"/>
      <c r="G160" s="422"/>
      <c r="H160" s="422"/>
      <c r="I160" s="422"/>
      <c r="J160" s="422"/>
      <c r="K160" s="28"/>
      <c r="L160" s="114"/>
      <c r="M160" s="122"/>
    </row>
    <row r="161" spans="1:14" ht="49.5" customHeight="1" x14ac:dyDescent="0.25">
      <c r="A161" s="123"/>
      <c r="B161" s="422"/>
      <c r="C161" s="422"/>
      <c r="D161" s="422"/>
      <c r="E161" s="422"/>
      <c r="F161" s="422"/>
      <c r="G161" s="422"/>
      <c r="H161" s="422"/>
      <c r="I161" s="422"/>
      <c r="J161" s="422"/>
      <c r="K161" s="28"/>
      <c r="L161" s="114"/>
      <c r="M161" s="122"/>
    </row>
    <row r="162" spans="1:14" ht="15" customHeight="1" x14ac:dyDescent="0.25">
      <c r="A162" s="123"/>
      <c r="B162" s="422" t="s">
        <v>291</v>
      </c>
      <c r="C162" s="422"/>
      <c r="D162" s="422"/>
      <c r="E162" s="422"/>
      <c r="F162" s="422"/>
      <c r="G162" s="422"/>
      <c r="H162" s="422"/>
      <c r="I162" s="422"/>
      <c r="J162" s="422"/>
      <c r="K162" s="28"/>
      <c r="L162" s="114"/>
      <c r="M162" s="122"/>
    </row>
    <row r="163" spans="1:14" x14ac:dyDescent="0.25">
      <c r="A163" s="123"/>
      <c r="B163" s="422"/>
      <c r="C163" s="422"/>
      <c r="D163" s="422"/>
      <c r="E163" s="422"/>
      <c r="F163" s="422"/>
      <c r="G163" s="422"/>
      <c r="H163" s="422"/>
      <c r="I163" s="422"/>
      <c r="J163" s="422"/>
      <c r="K163" s="28"/>
      <c r="L163" s="114"/>
      <c r="M163" s="122"/>
    </row>
    <row r="164" spans="1:14" x14ac:dyDescent="0.25">
      <c r="A164" s="123"/>
      <c r="B164" s="422"/>
      <c r="C164" s="422"/>
      <c r="D164" s="422"/>
      <c r="E164" s="422"/>
      <c r="F164" s="422"/>
      <c r="G164" s="422"/>
      <c r="H164" s="422"/>
      <c r="I164" s="422"/>
      <c r="J164" s="422"/>
      <c r="K164" s="28"/>
      <c r="L164" s="114"/>
      <c r="M164" s="122"/>
    </row>
    <row r="165" spans="1:14" ht="36" customHeight="1" x14ac:dyDescent="0.25">
      <c r="A165" s="123"/>
      <c r="B165" s="422"/>
      <c r="C165" s="422"/>
      <c r="D165" s="422"/>
      <c r="E165" s="422"/>
      <c r="F165" s="422"/>
      <c r="G165" s="422"/>
      <c r="H165" s="422"/>
      <c r="I165" s="422"/>
      <c r="J165" s="422"/>
      <c r="K165" s="28"/>
      <c r="L165" s="114"/>
      <c r="M165" s="122"/>
    </row>
    <row r="166" spans="1:14" ht="15" customHeight="1" x14ac:dyDescent="0.25">
      <c r="A166" s="123"/>
      <c r="B166" s="422" t="s">
        <v>94</v>
      </c>
      <c r="C166" s="422"/>
      <c r="D166" s="422"/>
      <c r="E166" s="422"/>
      <c r="F166" s="422"/>
      <c r="G166" s="422"/>
      <c r="H166" s="422"/>
      <c r="I166" s="422"/>
      <c r="J166" s="422"/>
      <c r="K166" s="28"/>
      <c r="L166" s="114"/>
      <c r="M166" s="122"/>
    </row>
    <row r="167" spans="1:14" x14ac:dyDescent="0.25">
      <c r="A167" s="123"/>
      <c r="B167" s="422"/>
      <c r="C167" s="422"/>
      <c r="D167" s="422"/>
      <c r="E167" s="422"/>
      <c r="F167" s="422"/>
      <c r="G167" s="422"/>
      <c r="H167" s="422"/>
      <c r="I167" s="422"/>
      <c r="J167" s="422"/>
      <c r="K167" s="28"/>
      <c r="L167" s="114"/>
      <c r="M167" s="122"/>
    </row>
    <row r="168" spans="1:14" ht="34.5" customHeight="1" x14ac:dyDescent="0.25">
      <c r="A168" s="123"/>
      <c r="B168" s="422"/>
      <c r="C168" s="422"/>
      <c r="D168" s="422"/>
      <c r="E168" s="422"/>
      <c r="F168" s="422"/>
      <c r="G168" s="422"/>
      <c r="H168" s="422"/>
      <c r="I168" s="422"/>
      <c r="J168" s="422"/>
      <c r="K168" s="28"/>
      <c r="L168" s="114"/>
      <c r="M168" s="122"/>
    </row>
    <row r="169" spans="1:14" x14ac:dyDescent="0.25">
      <c r="A169" s="123"/>
      <c r="B169" s="740" t="s">
        <v>95</v>
      </c>
      <c r="C169" s="741"/>
      <c r="D169" s="741"/>
      <c r="E169" s="741"/>
      <c r="F169" s="741"/>
      <c r="G169" s="741"/>
      <c r="H169" s="741"/>
      <c r="I169" s="741"/>
      <c r="J169" s="741"/>
      <c r="K169" s="28"/>
      <c r="L169" s="114"/>
      <c r="M169" s="122"/>
    </row>
    <row r="170" spans="1:14" x14ac:dyDescent="0.25">
      <c r="A170" s="123"/>
      <c r="B170" s="741"/>
      <c r="C170" s="741"/>
      <c r="D170" s="741"/>
      <c r="E170" s="741"/>
      <c r="F170" s="741"/>
      <c r="G170" s="741"/>
      <c r="H170" s="741"/>
      <c r="I170" s="741"/>
      <c r="J170" s="741"/>
      <c r="K170" s="28"/>
      <c r="L170" s="114"/>
      <c r="M170" s="122"/>
    </row>
    <row r="171" spans="1:14" ht="19.5" customHeight="1" x14ac:dyDescent="0.25">
      <c r="A171" s="123"/>
      <c r="B171" s="741"/>
      <c r="C171" s="741"/>
      <c r="D171" s="741"/>
      <c r="E171" s="741"/>
      <c r="F171" s="741"/>
      <c r="G171" s="741"/>
      <c r="H171" s="741"/>
      <c r="I171" s="741"/>
      <c r="J171" s="741"/>
      <c r="K171" s="28"/>
      <c r="L171" s="114"/>
      <c r="M171" s="122"/>
    </row>
    <row r="172" spans="1:14" ht="15" customHeight="1" x14ac:dyDescent="0.25">
      <c r="A172" s="123"/>
      <c r="B172" s="422" t="s">
        <v>310</v>
      </c>
      <c r="C172" s="422"/>
      <c r="D172" s="422"/>
      <c r="E172" s="422"/>
      <c r="F172" s="422"/>
      <c r="G172" s="422"/>
      <c r="H172" s="422"/>
      <c r="I172" s="422"/>
      <c r="J172" s="422"/>
      <c r="K172" s="28"/>
      <c r="L172" s="114"/>
      <c r="M172" s="122"/>
    </row>
    <row r="173" spans="1:14" x14ac:dyDescent="0.25">
      <c r="A173" s="123"/>
      <c r="B173" s="135"/>
      <c r="C173" s="136"/>
      <c r="D173" s="136"/>
      <c r="E173" s="136"/>
      <c r="F173" s="136"/>
      <c r="G173" s="136"/>
      <c r="H173" s="136"/>
      <c r="I173" s="136"/>
      <c r="J173" s="136"/>
      <c r="K173" s="28"/>
      <c r="L173" s="114"/>
      <c r="M173" s="122"/>
    </row>
    <row r="174" spans="1:14" x14ac:dyDescent="0.25">
      <c r="A174" s="738" t="s">
        <v>644</v>
      </c>
      <c r="B174" s="422"/>
      <c r="C174" s="422"/>
      <c r="D174" s="422"/>
      <c r="E174" s="422"/>
      <c r="F174" s="422"/>
      <c r="G174" s="422"/>
      <c r="H174" s="422"/>
      <c r="I174" s="422"/>
      <c r="J174" s="422"/>
      <c r="K174" s="28"/>
      <c r="L174" s="93"/>
      <c r="M174" s="122"/>
      <c r="N174" s="111" t="str">
        <f>IF(ISBLANK(L174),"",IF(L174="Yes","Stop – Needs Further Review","Ok - Proceed"))</f>
        <v/>
      </c>
    </row>
    <row r="175" spans="1:14" x14ac:dyDescent="0.25">
      <c r="A175" s="738"/>
      <c r="B175" s="422"/>
      <c r="C175" s="422"/>
      <c r="D175" s="422"/>
      <c r="E175" s="422"/>
      <c r="F175" s="422"/>
      <c r="G175" s="422"/>
      <c r="H175" s="422"/>
      <c r="I175" s="422"/>
      <c r="J175" s="422"/>
      <c r="K175" s="28"/>
      <c r="L175" s="114"/>
      <c r="M175" s="122"/>
      <c r="N175" s="239"/>
    </row>
    <row r="176" spans="1:14" ht="15" customHeight="1" x14ac:dyDescent="0.25">
      <c r="A176" s="123"/>
      <c r="B176" s="422" t="s">
        <v>290</v>
      </c>
      <c r="C176" s="422"/>
      <c r="D176" s="422"/>
      <c r="E176" s="422"/>
      <c r="F176" s="422"/>
      <c r="G176" s="422"/>
      <c r="H176" s="422"/>
      <c r="I176" s="422"/>
      <c r="J176" s="422"/>
      <c r="K176" s="28"/>
      <c r="L176" s="7"/>
      <c r="M176" s="122"/>
    </row>
    <row r="177" spans="1:13" x14ac:dyDescent="0.25">
      <c r="A177" s="123"/>
      <c r="B177" s="422"/>
      <c r="C177" s="422"/>
      <c r="D177" s="422"/>
      <c r="E177" s="422"/>
      <c r="F177" s="422"/>
      <c r="G177" s="422"/>
      <c r="H177" s="422"/>
      <c r="I177" s="422"/>
      <c r="J177" s="422"/>
      <c r="K177" s="28"/>
      <c r="L177" s="114"/>
      <c r="M177" s="122"/>
    </row>
    <row r="178" spans="1:13" x14ac:dyDescent="0.25">
      <c r="A178" s="123"/>
      <c r="B178" s="422"/>
      <c r="C178" s="422"/>
      <c r="D178" s="422"/>
      <c r="E178" s="422"/>
      <c r="F178" s="422"/>
      <c r="G178" s="422"/>
      <c r="H178" s="422"/>
      <c r="I178" s="422"/>
      <c r="J178" s="422"/>
      <c r="K178" s="28"/>
      <c r="L178" s="114"/>
      <c r="M178" s="122"/>
    </row>
    <row r="179" spans="1:13" x14ac:dyDescent="0.25">
      <c r="A179" s="123"/>
      <c r="B179" s="422" t="s">
        <v>169</v>
      </c>
      <c r="C179" s="422"/>
      <c r="D179" s="422"/>
      <c r="E179" s="422"/>
      <c r="F179" s="422"/>
      <c r="G179" s="422"/>
      <c r="H179" s="422"/>
      <c r="I179" s="422"/>
      <c r="J179" s="422"/>
      <c r="K179" s="28"/>
      <c r="L179" s="114"/>
      <c r="M179" s="122"/>
    </row>
    <row r="180" spans="1:13" x14ac:dyDescent="0.25">
      <c r="A180" s="123"/>
      <c r="B180" s="136"/>
      <c r="C180" s="136"/>
      <c r="D180" s="136"/>
      <c r="E180" s="136"/>
      <c r="F180" s="136"/>
      <c r="G180" s="136"/>
      <c r="H180" s="136"/>
      <c r="I180" s="136"/>
      <c r="J180" s="136"/>
      <c r="K180" s="28"/>
      <c r="L180" s="114"/>
      <c r="M180" s="122"/>
    </row>
    <row r="181" spans="1:13" ht="15.75" thickBot="1" x14ac:dyDescent="0.3">
      <c r="A181" s="757" t="s">
        <v>96</v>
      </c>
      <c r="B181" s="758"/>
      <c r="C181" s="758"/>
      <c r="D181" s="113"/>
      <c r="E181" s="113"/>
      <c r="F181" s="113"/>
      <c r="G181" s="113"/>
      <c r="H181" s="113"/>
      <c r="I181" s="113"/>
      <c r="J181" s="113"/>
      <c r="K181" s="113"/>
      <c r="L181" s="114"/>
      <c r="M181" s="115"/>
    </row>
    <row r="182" spans="1:13" x14ac:dyDescent="0.25">
      <c r="A182" s="112"/>
      <c r="B182" s="727"/>
      <c r="C182" s="728"/>
      <c r="D182" s="728"/>
      <c r="E182" s="728"/>
      <c r="F182" s="728"/>
      <c r="G182" s="728"/>
      <c r="H182" s="728"/>
      <c r="I182" s="728"/>
      <c r="J182" s="728"/>
      <c r="K182" s="729"/>
      <c r="L182" s="114"/>
      <c r="M182" s="115"/>
    </row>
    <row r="183" spans="1:13" x14ac:dyDescent="0.25">
      <c r="A183" s="112"/>
      <c r="B183" s="730"/>
      <c r="C183" s="731"/>
      <c r="D183" s="731"/>
      <c r="E183" s="731"/>
      <c r="F183" s="731"/>
      <c r="G183" s="731"/>
      <c r="H183" s="731"/>
      <c r="I183" s="731"/>
      <c r="J183" s="731"/>
      <c r="K183" s="732"/>
      <c r="L183" s="114"/>
      <c r="M183" s="115"/>
    </row>
    <row r="184" spans="1:13" x14ac:dyDescent="0.25">
      <c r="A184" s="112"/>
      <c r="B184" s="730"/>
      <c r="C184" s="731"/>
      <c r="D184" s="731"/>
      <c r="E184" s="731"/>
      <c r="F184" s="731"/>
      <c r="G184" s="731"/>
      <c r="H184" s="731"/>
      <c r="I184" s="731"/>
      <c r="J184" s="731"/>
      <c r="K184" s="732"/>
      <c r="L184" s="114"/>
      <c r="M184" s="115"/>
    </row>
    <row r="185" spans="1:13" x14ac:dyDescent="0.25">
      <c r="A185" s="112"/>
      <c r="B185" s="730"/>
      <c r="C185" s="731"/>
      <c r="D185" s="731"/>
      <c r="E185" s="731"/>
      <c r="F185" s="731"/>
      <c r="G185" s="731"/>
      <c r="H185" s="731"/>
      <c r="I185" s="731"/>
      <c r="J185" s="731"/>
      <c r="K185" s="732"/>
      <c r="L185" s="114"/>
      <c r="M185" s="115"/>
    </row>
    <row r="186" spans="1:13" x14ac:dyDescent="0.25">
      <c r="A186" s="112"/>
      <c r="B186" s="730"/>
      <c r="C186" s="731"/>
      <c r="D186" s="731"/>
      <c r="E186" s="731"/>
      <c r="F186" s="731"/>
      <c r="G186" s="731"/>
      <c r="H186" s="731"/>
      <c r="I186" s="731"/>
      <c r="J186" s="731"/>
      <c r="K186" s="732"/>
      <c r="L186" s="114"/>
      <c r="M186" s="115"/>
    </row>
    <row r="187" spans="1:13" x14ac:dyDescent="0.25">
      <c r="A187" s="112"/>
      <c r="B187" s="730"/>
      <c r="C187" s="731"/>
      <c r="D187" s="731"/>
      <c r="E187" s="731"/>
      <c r="F187" s="731"/>
      <c r="G187" s="731"/>
      <c r="H187" s="731"/>
      <c r="I187" s="731"/>
      <c r="J187" s="731"/>
      <c r="K187" s="732"/>
      <c r="L187" s="114"/>
      <c r="M187" s="115"/>
    </row>
    <row r="188" spans="1:13" x14ac:dyDescent="0.25">
      <c r="A188" s="112"/>
      <c r="B188" s="730"/>
      <c r="C188" s="731"/>
      <c r="D188" s="731"/>
      <c r="E188" s="731"/>
      <c r="F188" s="731"/>
      <c r="G188" s="731"/>
      <c r="H188" s="731"/>
      <c r="I188" s="731"/>
      <c r="J188" s="731"/>
      <c r="K188" s="732"/>
      <c r="L188" s="114"/>
      <c r="M188" s="115"/>
    </row>
    <row r="189" spans="1:13" x14ac:dyDescent="0.25">
      <c r="A189" s="112"/>
      <c r="B189" s="730"/>
      <c r="C189" s="731"/>
      <c r="D189" s="731"/>
      <c r="E189" s="731"/>
      <c r="F189" s="731"/>
      <c r="G189" s="731"/>
      <c r="H189" s="731"/>
      <c r="I189" s="731"/>
      <c r="J189" s="731"/>
      <c r="K189" s="732"/>
      <c r="L189" s="114"/>
      <c r="M189" s="115"/>
    </row>
    <row r="190" spans="1:13" ht="15.75" thickBot="1" x14ac:dyDescent="0.3">
      <c r="A190" s="112"/>
      <c r="B190" s="733"/>
      <c r="C190" s="734"/>
      <c r="D190" s="734"/>
      <c r="E190" s="734"/>
      <c r="F190" s="734"/>
      <c r="G190" s="734"/>
      <c r="H190" s="734"/>
      <c r="I190" s="734"/>
      <c r="J190" s="734"/>
      <c r="K190" s="735"/>
      <c r="L190" s="114"/>
      <c r="M190" s="115"/>
    </row>
    <row r="191" spans="1:13" x14ac:dyDescent="0.25">
      <c r="A191" s="112"/>
      <c r="B191" s="113"/>
      <c r="C191" s="113"/>
      <c r="D191" s="113"/>
      <c r="E191" s="113"/>
      <c r="F191" s="113"/>
      <c r="G191" s="113"/>
      <c r="H191" s="113"/>
      <c r="I191" s="113"/>
      <c r="J191" s="113"/>
      <c r="K191" s="113"/>
      <c r="L191" s="114"/>
      <c r="M191" s="115"/>
    </row>
    <row r="192" spans="1:13" x14ac:dyDescent="0.25">
      <c r="A192" s="721" t="s">
        <v>97</v>
      </c>
      <c r="B192" s="517"/>
      <c r="C192" s="722"/>
      <c r="D192" s="723"/>
      <c r="E192" s="723"/>
      <c r="F192" s="723"/>
      <c r="G192" s="724"/>
      <c r="H192" s="28"/>
      <c r="I192" s="167" t="s">
        <v>42</v>
      </c>
      <c r="J192" s="725"/>
      <c r="K192" s="726"/>
      <c r="L192" s="114"/>
      <c r="M192" s="115"/>
    </row>
    <row r="193" spans="1:13" x14ac:dyDescent="0.25">
      <c r="A193" s="123"/>
      <c r="B193" s="28"/>
      <c r="C193" s="28"/>
      <c r="D193" s="28"/>
      <c r="E193" s="28"/>
      <c r="F193" s="28"/>
      <c r="G193" s="28"/>
      <c r="H193" s="28"/>
      <c r="I193" s="28"/>
      <c r="J193" s="28"/>
      <c r="K193" s="28"/>
      <c r="L193" s="114"/>
      <c r="M193" s="115"/>
    </row>
    <row r="194" spans="1:13" x14ac:dyDescent="0.25">
      <c r="A194" s="721" t="s">
        <v>98</v>
      </c>
      <c r="B194" s="517"/>
      <c r="C194" s="722"/>
      <c r="D194" s="723"/>
      <c r="E194" s="723"/>
      <c r="F194" s="723"/>
      <c r="G194" s="724"/>
      <c r="H194" s="28"/>
      <c r="I194" s="167" t="s">
        <v>42</v>
      </c>
      <c r="J194" s="725"/>
      <c r="K194" s="726"/>
      <c r="L194" s="114"/>
      <c r="M194" s="115"/>
    </row>
    <row r="195" spans="1:13" ht="15.75" thickBot="1" x14ac:dyDescent="0.3">
      <c r="A195" s="137"/>
      <c r="B195" s="138"/>
      <c r="C195" s="138"/>
      <c r="D195" s="138"/>
      <c r="E195" s="138"/>
      <c r="F195" s="138"/>
      <c r="G195" s="138"/>
      <c r="H195" s="138"/>
      <c r="I195" s="138"/>
      <c r="J195" s="138"/>
      <c r="K195" s="138"/>
      <c r="L195" s="139"/>
      <c r="M195" s="140"/>
    </row>
    <row r="196" spans="1:13" x14ac:dyDescent="0.25">
      <c r="A196" s="7"/>
      <c r="B196" s="7"/>
      <c r="C196" s="7"/>
      <c r="D196" s="7"/>
      <c r="E196" s="7"/>
      <c r="F196" s="7"/>
      <c r="G196" s="7"/>
      <c r="H196" s="7"/>
      <c r="I196" s="7"/>
      <c r="J196" s="7"/>
      <c r="K196" s="7"/>
      <c r="L196" s="124"/>
      <c r="M196" s="7"/>
    </row>
    <row r="197" spans="1:13" x14ac:dyDescent="0.25">
      <c r="A197" s="7"/>
      <c r="B197" s="7"/>
      <c r="C197" s="7"/>
      <c r="D197" s="7"/>
      <c r="E197" s="7"/>
      <c r="F197" s="7"/>
      <c r="G197" s="7"/>
      <c r="H197" s="7"/>
      <c r="I197" s="7"/>
      <c r="J197" s="7"/>
      <c r="K197" s="7"/>
      <c r="L197" s="124"/>
      <c r="M197" s="7"/>
    </row>
    <row r="198" spans="1:13" x14ac:dyDescent="0.25">
      <c r="A198" s="7"/>
      <c r="B198" s="7"/>
      <c r="C198" s="7"/>
      <c r="D198" s="7"/>
      <c r="E198" s="7"/>
      <c r="F198" s="7"/>
      <c r="G198" s="7"/>
      <c r="H198" s="7"/>
      <c r="I198" s="7"/>
      <c r="J198" s="7"/>
      <c r="K198" s="7"/>
      <c r="L198" s="124"/>
      <c r="M198" s="7"/>
    </row>
    <row r="199" spans="1:13" x14ac:dyDescent="0.25">
      <c r="A199" s="7"/>
      <c r="B199" s="7"/>
      <c r="C199" s="7"/>
      <c r="D199" s="7"/>
      <c r="E199" s="7"/>
      <c r="F199" s="7"/>
      <c r="G199" s="7"/>
      <c r="H199" s="7"/>
      <c r="I199" s="7"/>
      <c r="J199" s="7"/>
      <c r="K199" s="7"/>
      <c r="L199" s="124"/>
      <c r="M199" s="7"/>
    </row>
    <row r="200" spans="1:13" x14ac:dyDescent="0.25">
      <c r="A200" s="7"/>
      <c r="B200" s="7"/>
      <c r="C200" s="7"/>
      <c r="D200" s="7"/>
      <c r="E200" s="7"/>
      <c r="F200" s="7"/>
      <c r="G200" s="7"/>
      <c r="H200" s="7"/>
      <c r="I200" s="7"/>
      <c r="J200" s="7"/>
      <c r="K200" s="7"/>
      <c r="L200" s="124"/>
      <c r="M200" s="7"/>
    </row>
    <row r="201" spans="1:13" x14ac:dyDescent="0.25">
      <c r="A201" s="7"/>
      <c r="B201" s="7"/>
      <c r="C201" s="7"/>
      <c r="D201" s="7"/>
      <c r="E201" s="7"/>
      <c r="F201" s="7"/>
      <c r="G201" s="7"/>
      <c r="H201" s="7"/>
      <c r="I201" s="7"/>
      <c r="J201" s="7"/>
      <c r="K201" s="7"/>
      <c r="L201" s="124"/>
      <c r="M201" s="7"/>
    </row>
    <row r="202" spans="1:13" x14ac:dyDescent="0.25">
      <c r="A202" s="7"/>
      <c r="B202" s="7"/>
      <c r="C202" s="7"/>
      <c r="D202" s="7"/>
      <c r="E202" s="7"/>
      <c r="F202" s="7"/>
      <c r="G202" s="7"/>
      <c r="H202" s="7"/>
      <c r="I202" s="7"/>
      <c r="J202" s="7"/>
      <c r="K202" s="7"/>
      <c r="L202" s="124"/>
      <c r="M202" s="7"/>
    </row>
    <row r="203" spans="1:13" x14ac:dyDescent="0.25">
      <c r="A203" s="7"/>
      <c r="B203" s="7"/>
      <c r="C203" s="7"/>
      <c r="D203" s="7"/>
      <c r="E203" s="7"/>
      <c r="F203" s="7"/>
      <c r="G203" s="7"/>
      <c r="H203" s="7"/>
      <c r="I203" s="7"/>
      <c r="J203" s="7"/>
      <c r="K203" s="7"/>
      <c r="L203" s="124"/>
      <c r="M203" s="7"/>
    </row>
    <row r="204" spans="1:13" x14ac:dyDescent="0.25">
      <c r="A204" s="7"/>
      <c r="B204" s="7"/>
      <c r="C204" s="7"/>
      <c r="D204" s="7"/>
      <c r="E204" s="7"/>
      <c r="F204" s="7"/>
      <c r="G204" s="7"/>
      <c r="H204" s="7"/>
      <c r="I204" s="7"/>
      <c r="J204" s="7"/>
      <c r="K204" s="7"/>
      <c r="L204" s="124"/>
      <c r="M204" s="7"/>
    </row>
    <row r="205" spans="1:13" x14ac:dyDescent="0.25">
      <c r="A205" s="7"/>
      <c r="B205" s="7"/>
      <c r="C205" s="7"/>
      <c r="D205" s="7"/>
      <c r="E205" s="7"/>
      <c r="F205" s="7"/>
      <c r="G205" s="7"/>
      <c r="H205" s="7"/>
      <c r="I205" s="7"/>
      <c r="J205" s="7"/>
      <c r="K205" s="7"/>
      <c r="L205" s="124"/>
      <c r="M205" s="7"/>
    </row>
    <row r="206" spans="1:13" x14ac:dyDescent="0.25">
      <c r="A206" s="7"/>
      <c r="B206" s="7"/>
      <c r="C206" s="7"/>
      <c r="D206" s="7"/>
      <c r="E206" s="7"/>
      <c r="F206" s="7"/>
      <c r="G206" s="7"/>
      <c r="H206" s="7"/>
      <c r="I206" s="7"/>
      <c r="J206" s="7"/>
      <c r="K206" s="7"/>
      <c r="L206" s="124"/>
      <c r="M206" s="7"/>
    </row>
    <row r="207" spans="1:13" x14ac:dyDescent="0.25">
      <c r="A207" s="7"/>
      <c r="B207" s="7"/>
      <c r="C207" s="7"/>
      <c r="D207" s="7"/>
      <c r="E207" s="7"/>
      <c r="F207" s="7"/>
      <c r="G207" s="7"/>
      <c r="H207" s="7"/>
      <c r="I207" s="7"/>
      <c r="J207" s="7"/>
      <c r="K207" s="7"/>
      <c r="L207" s="124"/>
      <c r="M207" s="7"/>
    </row>
    <row r="208" spans="1:13" x14ac:dyDescent="0.25">
      <c r="A208" s="7"/>
      <c r="B208" s="7"/>
      <c r="C208" s="7"/>
      <c r="D208" s="7"/>
      <c r="E208" s="7"/>
      <c r="F208" s="7"/>
      <c r="G208" s="7"/>
      <c r="H208" s="7"/>
      <c r="I208" s="7"/>
      <c r="J208" s="7"/>
      <c r="K208" s="7"/>
      <c r="L208" s="124"/>
      <c r="M208" s="7"/>
    </row>
    <row r="209" spans="1:13" x14ac:dyDescent="0.25">
      <c r="A209" s="7"/>
      <c r="B209" s="7"/>
      <c r="C209" s="7"/>
      <c r="D209" s="7"/>
      <c r="E209" s="7"/>
      <c r="F209" s="7"/>
      <c r="G209" s="7"/>
      <c r="H209" s="7"/>
      <c r="I209" s="7"/>
      <c r="J209" s="7"/>
      <c r="K209" s="7"/>
      <c r="L209" s="124"/>
      <c r="M209" s="7"/>
    </row>
    <row r="210" spans="1:13" x14ac:dyDescent="0.25">
      <c r="A210" s="7"/>
      <c r="B210" s="7"/>
      <c r="C210" s="7"/>
      <c r="D210" s="7"/>
      <c r="E210" s="7"/>
      <c r="F210" s="7"/>
      <c r="G210" s="7"/>
      <c r="H210" s="7"/>
      <c r="I210" s="7"/>
      <c r="J210" s="7"/>
      <c r="K210" s="7"/>
      <c r="L210" s="124"/>
      <c r="M210" s="7"/>
    </row>
    <row r="211" spans="1:13" x14ac:dyDescent="0.25">
      <c r="A211" s="7"/>
      <c r="B211" s="7"/>
      <c r="C211" s="7"/>
      <c r="D211" s="7"/>
      <c r="E211" s="7"/>
      <c r="F211" s="7"/>
      <c r="G211" s="7"/>
      <c r="H211" s="7"/>
      <c r="I211" s="7"/>
      <c r="J211" s="7"/>
      <c r="K211" s="7"/>
      <c r="L211" s="124"/>
      <c r="M211" s="7"/>
    </row>
    <row r="212" spans="1:13" x14ac:dyDescent="0.25">
      <c r="A212" s="7"/>
      <c r="B212" s="7"/>
      <c r="C212" s="7"/>
      <c r="D212" s="7"/>
      <c r="E212" s="7"/>
      <c r="F212" s="7"/>
      <c r="G212" s="7"/>
      <c r="H212" s="7"/>
      <c r="I212" s="7"/>
      <c r="J212" s="7"/>
      <c r="K212" s="7"/>
      <c r="L212" s="124"/>
      <c r="M212" s="7"/>
    </row>
    <row r="213" spans="1:13" x14ac:dyDescent="0.25">
      <c r="A213" s="7"/>
      <c r="B213" s="7"/>
      <c r="C213" s="7"/>
      <c r="D213" s="7"/>
      <c r="E213" s="7"/>
      <c r="F213" s="7"/>
      <c r="G213" s="7"/>
      <c r="H213" s="7"/>
      <c r="I213" s="7"/>
      <c r="J213" s="7"/>
      <c r="K213" s="7"/>
      <c r="L213" s="124"/>
      <c r="M213" s="7"/>
    </row>
  </sheetData>
  <mergeCells count="70">
    <mergeCell ref="B25:J27"/>
    <mergeCell ref="B138:K138"/>
    <mergeCell ref="B53:J53"/>
    <mergeCell ref="A136:J136"/>
    <mergeCell ref="A68:F68"/>
    <mergeCell ref="A137:F137"/>
    <mergeCell ref="A112:J113"/>
    <mergeCell ref="B117:I117"/>
    <mergeCell ref="B85:J88"/>
    <mergeCell ref="B124:J126"/>
    <mergeCell ref="B127:J127"/>
    <mergeCell ref="B128:J130"/>
    <mergeCell ref="A132:J134"/>
    <mergeCell ref="B120:J123"/>
    <mergeCell ref="A90:J91"/>
    <mergeCell ref="A93:J98"/>
    <mergeCell ref="B143:I143"/>
    <mergeCell ref="B144:G144"/>
    <mergeCell ref="B162:J165"/>
    <mergeCell ref="B166:J168"/>
    <mergeCell ref="A146:J147"/>
    <mergeCell ref="B153:J156"/>
    <mergeCell ref="B115:J116"/>
    <mergeCell ref="B149:J152"/>
    <mergeCell ref="B118:I119"/>
    <mergeCell ref="B148:J148"/>
    <mergeCell ref="A194:B194"/>
    <mergeCell ref="C194:G194"/>
    <mergeCell ref="J194:K194"/>
    <mergeCell ref="A181:C181"/>
    <mergeCell ref="B182:K190"/>
    <mergeCell ref="A192:B192"/>
    <mergeCell ref="C192:G192"/>
    <mergeCell ref="J192:K192"/>
    <mergeCell ref="B169:J171"/>
    <mergeCell ref="B157:J161"/>
    <mergeCell ref="B139:J140"/>
    <mergeCell ref="B141:J142"/>
    <mergeCell ref="B54:J56"/>
    <mergeCell ref="B57:J58"/>
    <mergeCell ref="A51:J52"/>
    <mergeCell ref="B114:E114"/>
    <mergeCell ref="A83:J84"/>
    <mergeCell ref="A66:J67"/>
    <mergeCell ref="B69:J69"/>
    <mergeCell ref="A73:J74"/>
    <mergeCell ref="A107:E107"/>
    <mergeCell ref="A100:J102"/>
    <mergeCell ref="B70:J70"/>
    <mergeCell ref="B71:J71"/>
    <mergeCell ref="A76:J77"/>
    <mergeCell ref="A104:J106"/>
    <mergeCell ref="A108:J110"/>
    <mergeCell ref="A79:J81"/>
    <mergeCell ref="A174:J175"/>
    <mergeCell ref="B179:J179"/>
    <mergeCell ref="A5:J6"/>
    <mergeCell ref="B172:J172"/>
    <mergeCell ref="B176:J178"/>
    <mergeCell ref="B8:J12"/>
    <mergeCell ref="B13:J17"/>
    <mergeCell ref="B22:J24"/>
    <mergeCell ref="B35:J37"/>
    <mergeCell ref="B28:J34"/>
    <mergeCell ref="A19:J20"/>
    <mergeCell ref="B59:J63"/>
    <mergeCell ref="B64:J64"/>
    <mergeCell ref="B38:J40"/>
    <mergeCell ref="B41:J45"/>
    <mergeCell ref="B46:J50"/>
  </mergeCells>
  <pageMargins left="0.7" right="0.7" top="0.75" bottom="0.75" header="0.3" footer="0.3"/>
  <pageSetup scale="56" fitToHeight="4" orientation="portrait" r:id="rId1"/>
  <rowBreaks count="1" manualBreakCount="1">
    <brk id="131" max="16383" man="1"/>
  </rowBreaks>
  <drawing r:id="rId2"/>
  <extLst>
    <ext xmlns:x14="http://schemas.microsoft.com/office/spreadsheetml/2009/9/main" uri="{78C0D931-6437-407d-A8EE-F0AAD7539E65}">
      <x14:conditionalFormattings>
        <x14:conditionalFormatting xmlns:xm="http://schemas.microsoft.com/office/excel/2006/main">
          <x14:cfRule type="cellIs" priority="85" operator="equal" id="{8757D5A9-3315-40C5-81D8-DDB036039CAB}">
            <xm:f>'Master Tab'!$B$151</xm:f>
            <x14:dxf>
              <font>
                <b/>
                <i val="0"/>
                <color theme="0"/>
              </font>
              <fill>
                <patternFill>
                  <bgColor rgb="FF00B050"/>
                </patternFill>
              </fill>
            </x14:dxf>
          </x14:cfRule>
          <x14:cfRule type="cellIs" priority="86" operator="equal" id="{C8AA8E60-15AB-4479-84C7-36CF64521FC0}">
            <xm:f>'Master Tab'!$B$150</xm:f>
            <x14:dxf>
              <font>
                <b/>
                <i val="0"/>
                <color theme="0"/>
              </font>
              <fill>
                <patternFill>
                  <bgColor rgb="FF00B050"/>
                </patternFill>
              </fill>
            </x14:dxf>
          </x14:cfRule>
          <x14:cfRule type="cellIs" priority="87" operator="equal" id="{8D4A6A61-60CF-4104-B6BA-0E183B6E437A}">
            <xm:f>'Master Tab'!$B$149</xm:f>
            <x14:dxf>
              <font>
                <b/>
                <i val="0"/>
                <color theme="0"/>
              </font>
              <fill>
                <patternFill>
                  <bgColor rgb="FF00B050"/>
                </patternFill>
              </fill>
            </x14:dxf>
          </x14:cfRule>
          <x14:cfRule type="cellIs" priority="88" operator="equal" id="{53E0EE96-EC6B-4694-B931-071DD7559D77}">
            <xm:f>'Master Tab'!$B$148</xm:f>
            <x14:dxf>
              <font>
                <b/>
                <i val="0"/>
                <color theme="0"/>
              </font>
              <fill>
                <patternFill>
                  <bgColor rgb="FFFF0000"/>
                </patternFill>
              </fill>
            </x14:dxf>
          </x14:cfRule>
          <x14:cfRule type="cellIs" priority="89" operator="equal" id="{4F6E6E67-9532-462D-87F8-5CE632F90DCB}">
            <xm:f>'Master Tab'!$B$147</xm:f>
            <x14:dxf>
              <font>
                <b/>
                <i val="0"/>
                <color theme="0"/>
              </font>
              <fill>
                <patternFill>
                  <bgColor rgb="FF00B050"/>
                </patternFill>
              </fill>
            </x14:dxf>
          </x14:cfRule>
          <xm:sqref>N1:N69 N72:N75 N78 N81:N1048576</xm:sqref>
        </x14:conditionalFormatting>
        <x14:conditionalFormatting xmlns:xm="http://schemas.microsoft.com/office/excel/2006/main">
          <x14:cfRule type="cellIs" priority="26" operator="equal" id="{813D7D9B-F5E9-48C0-95E5-E13897AFFFE1}">
            <xm:f>'Master Tab'!$B$151</xm:f>
            <x14:dxf>
              <font>
                <b/>
                <i val="0"/>
                <color theme="0"/>
              </font>
              <fill>
                <patternFill>
                  <bgColor rgb="FFFFC000"/>
                </patternFill>
              </fill>
            </x14:dxf>
          </x14:cfRule>
          <x14:cfRule type="cellIs" priority="27" operator="equal" id="{487CE224-C18C-4CA0-843C-8566C958351F}">
            <xm:f>'Master Tab'!$B$150</xm:f>
            <x14:dxf>
              <font>
                <b/>
                <i val="0"/>
                <color theme="0"/>
              </font>
              <fill>
                <patternFill>
                  <bgColor rgb="FFFFC000"/>
                </patternFill>
              </fill>
            </x14:dxf>
          </x14:cfRule>
          <x14:cfRule type="cellIs" priority="28" operator="equal" id="{50BF576D-A895-42CA-B881-CC8116ED4B59}">
            <xm:f>'Master Tab'!$B$149</xm:f>
            <x14:dxf>
              <font>
                <b/>
                <i val="0"/>
                <color theme="0"/>
              </font>
              <fill>
                <patternFill>
                  <bgColor rgb="FFFFC000"/>
                </patternFill>
              </fill>
            </x14:dxf>
          </x14:cfRule>
          <x14:cfRule type="cellIs" priority="29" operator="equal" id="{E6CBDD97-9431-40CB-AA70-C08759388DF1}">
            <xm:f>'Master Tab'!$B$148</xm:f>
            <x14:dxf>
              <font>
                <b/>
                <i val="0"/>
                <color theme="0"/>
              </font>
              <fill>
                <patternFill>
                  <bgColor rgb="FFFF0000"/>
                </patternFill>
              </fill>
            </x14:dxf>
          </x14:cfRule>
          <x14:cfRule type="cellIs" priority="30" operator="equal" id="{EF12D86A-EFF3-4F8E-8CC4-923168794F2C}">
            <xm:f>'Master Tab'!$B$147</xm:f>
            <x14:dxf>
              <font>
                <b/>
                <i val="0"/>
                <color theme="0"/>
              </font>
              <fill>
                <patternFill>
                  <bgColor rgb="FF00B050"/>
                </patternFill>
              </fill>
            </x14:dxf>
          </x14:cfRule>
          <xm:sqref>N70</xm:sqref>
        </x14:conditionalFormatting>
        <x14:conditionalFormatting xmlns:xm="http://schemas.microsoft.com/office/excel/2006/main">
          <x14:cfRule type="cellIs" priority="21" operator="equal" id="{43984C4B-07F3-46EF-8D1A-7E052031E7AA}">
            <xm:f>'Master Tab'!$B$151</xm:f>
            <x14:dxf>
              <font>
                <b/>
                <i val="0"/>
                <color theme="0"/>
              </font>
              <fill>
                <patternFill>
                  <bgColor rgb="FFFFC000"/>
                </patternFill>
              </fill>
            </x14:dxf>
          </x14:cfRule>
          <x14:cfRule type="cellIs" priority="22" operator="equal" id="{0E3D9F9A-90D6-4A93-B65B-6C0BE44FD41D}">
            <xm:f>'Master Tab'!$B$150</xm:f>
            <x14:dxf>
              <font>
                <b/>
                <i val="0"/>
                <color theme="0"/>
              </font>
              <fill>
                <patternFill>
                  <bgColor rgb="FFFFC000"/>
                </patternFill>
              </fill>
            </x14:dxf>
          </x14:cfRule>
          <x14:cfRule type="cellIs" priority="23" operator="equal" id="{80F77B58-6CF2-4A67-8F8C-892EAD190208}">
            <xm:f>'Master Tab'!$B$149</xm:f>
            <x14:dxf>
              <font>
                <b/>
                <i val="0"/>
                <color theme="0"/>
              </font>
              <fill>
                <patternFill>
                  <bgColor rgb="FFFFC000"/>
                </patternFill>
              </fill>
            </x14:dxf>
          </x14:cfRule>
          <x14:cfRule type="cellIs" priority="24" operator="equal" id="{D8548DC9-B73A-4BB8-B162-CF72A515AB71}">
            <xm:f>'Master Tab'!$B$148</xm:f>
            <x14:dxf>
              <font>
                <b/>
                <i val="0"/>
                <color theme="0"/>
              </font>
              <fill>
                <patternFill>
                  <bgColor rgb="FFFF0000"/>
                </patternFill>
              </fill>
            </x14:dxf>
          </x14:cfRule>
          <x14:cfRule type="cellIs" priority="25" operator="equal" id="{08840F68-6E86-4348-9588-27D49EA69DCB}">
            <xm:f>'Master Tab'!$B$147</xm:f>
            <x14:dxf>
              <font>
                <b/>
                <i val="0"/>
                <color theme="0"/>
              </font>
              <fill>
                <patternFill>
                  <bgColor rgb="FF00B050"/>
                </patternFill>
              </fill>
            </x14:dxf>
          </x14:cfRule>
          <xm:sqref>N71</xm:sqref>
        </x14:conditionalFormatting>
        <x14:conditionalFormatting xmlns:xm="http://schemas.microsoft.com/office/excel/2006/main">
          <x14:cfRule type="cellIs" priority="16" operator="equal" id="{E50CD7BB-A76A-4C5A-9CB5-C98E8D6C8FD1}">
            <xm:f>'Master Tab'!$B$151</xm:f>
            <x14:dxf>
              <font>
                <b/>
                <i val="0"/>
                <color theme="0"/>
              </font>
              <fill>
                <patternFill>
                  <bgColor rgb="FFFFC000"/>
                </patternFill>
              </fill>
            </x14:dxf>
          </x14:cfRule>
          <x14:cfRule type="cellIs" priority="17" operator="equal" id="{46B8B18A-4DED-4EE5-A8A1-E3A45CC4AE33}">
            <xm:f>'Master Tab'!$B$150</xm:f>
            <x14:dxf>
              <font>
                <b/>
                <i val="0"/>
                <color theme="0"/>
              </font>
              <fill>
                <patternFill>
                  <bgColor rgb="FFFFC000"/>
                </patternFill>
              </fill>
            </x14:dxf>
          </x14:cfRule>
          <x14:cfRule type="cellIs" priority="18" operator="equal" id="{8C7FBE5F-9E73-4487-A6F1-73BE8D0F58E6}">
            <xm:f>'Master Tab'!$B$149</xm:f>
            <x14:dxf>
              <font>
                <b/>
                <i val="0"/>
                <color theme="0"/>
              </font>
              <fill>
                <patternFill>
                  <bgColor rgb="FFFFC000"/>
                </patternFill>
              </fill>
            </x14:dxf>
          </x14:cfRule>
          <x14:cfRule type="cellIs" priority="19" operator="equal" id="{6A96AE6A-F57E-41FC-8FB8-136C9FB6D06D}">
            <xm:f>'Master Tab'!$B$148</xm:f>
            <x14:dxf>
              <font>
                <b/>
                <i val="0"/>
                <color theme="0"/>
              </font>
              <fill>
                <patternFill>
                  <bgColor rgb="FFFF0000"/>
                </patternFill>
              </fill>
            </x14:dxf>
          </x14:cfRule>
          <x14:cfRule type="cellIs" priority="20" operator="equal" id="{52FAF200-731C-4D77-A2D2-C75E72569E1A}">
            <xm:f>'Master Tab'!$B$147</xm:f>
            <x14:dxf>
              <font>
                <b/>
                <i val="0"/>
                <color theme="0"/>
              </font>
              <fill>
                <patternFill>
                  <bgColor rgb="FF00B050"/>
                </patternFill>
              </fill>
            </x14:dxf>
          </x14:cfRule>
          <xm:sqref>N77</xm:sqref>
        </x14:conditionalFormatting>
        <x14:conditionalFormatting xmlns:xm="http://schemas.microsoft.com/office/excel/2006/main">
          <x14:cfRule type="cellIs" priority="6" operator="equal" id="{32EAF947-D059-4EE4-8520-084C294E3171}">
            <xm:f>'Master Tab'!$B$151</xm:f>
            <x14:dxf>
              <font>
                <b/>
                <i val="0"/>
                <color theme="0"/>
              </font>
              <fill>
                <patternFill>
                  <bgColor rgb="FF00B050"/>
                </patternFill>
              </fill>
            </x14:dxf>
          </x14:cfRule>
          <x14:cfRule type="cellIs" priority="7" operator="equal" id="{02AF6138-D4B8-4210-8E1D-8431ED19FE64}">
            <xm:f>'Master Tab'!$B$150</xm:f>
            <x14:dxf>
              <font>
                <b/>
                <i val="0"/>
                <color theme="0"/>
              </font>
              <fill>
                <patternFill>
                  <bgColor rgb="FF00B050"/>
                </patternFill>
              </fill>
            </x14:dxf>
          </x14:cfRule>
          <x14:cfRule type="cellIs" priority="8" operator="equal" id="{A284D38C-23F4-45F6-B963-AA698BA381F8}">
            <xm:f>'Master Tab'!$B$149</xm:f>
            <x14:dxf>
              <font>
                <b/>
                <i val="0"/>
                <color theme="0"/>
              </font>
              <fill>
                <patternFill>
                  <bgColor rgb="FF00B050"/>
                </patternFill>
              </fill>
            </x14:dxf>
          </x14:cfRule>
          <x14:cfRule type="cellIs" priority="9" operator="equal" id="{03983700-2479-4301-A89D-81DFDF4D11AD}">
            <xm:f>'Master Tab'!$B$148</xm:f>
            <x14:dxf>
              <font>
                <b/>
                <i val="0"/>
                <color theme="0"/>
              </font>
              <fill>
                <patternFill>
                  <bgColor rgb="FFFF0000"/>
                </patternFill>
              </fill>
            </x14:dxf>
          </x14:cfRule>
          <x14:cfRule type="cellIs" priority="10" operator="equal" id="{6BCE07AA-2960-4F8A-AC07-73B64AA64329}">
            <xm:f>'Master Tab'!$B$147</xm:f>
            <x14:dxf>
              <font>
                <b/>
                <i val="0"/>
                <color theme="0"/>
              </font>
              <fill>
                <patternFill>
                  <bgColor rgb="FF00B050"/>
                </patternFill>
              </fill>
            </x14:dxf>
          </x14:cfRule>
          <xm:sqref>N76</xm:sqref>
        </x14:conditionalFormatting>
        <x14:conditionalFormatting xmlns:xm="http://schemas.microsoft.com/office/excel/2006/main">
          <x14:cfRule type="cellIs" priority="1" operator="equal" id="{2A311CA0-DAA3-413A-BDCB-B8187299F354}">
            <xm:f>'Master Tab'!$B$151</xm:f>
            <x14:dxf>
              <font>
                <b/>
                <i val="0"/>
                <color theme="0"/>
              </font>
              <fill>
                <patternFill>
                  <bgColor rgb="FF00B050"/>
                </patternFill>
              </fill>
            </x14:dxf>
          </x14:cfRule>
          <x14:cfRule type="cellIs" priority="2" operator="equal" id="{4370F34B-CF68-48AF-9668-48C2223F2B4C}">
            <xm:f>'Master Tab'!$B$150</xm:f>
            <x14:dxf>
              <font>
                <b/>
                <i val="0"/>
                <color theme="0"/>
              </font>
              <fill>
                <patternFill>
                  <bgColor rgb="FF00B050"/>
                </patternFill>
              </fill>
            </x14:dxf>
          </x14:cfRule>
          <x14:cfRule type="cellIs" priority="3" operator="equal" id="{3EF6546E-FF7D-456A-B6EE-33081F66CBC5}">
            <xm:f>'Master Tab'!$B$149</xm:f>
            <x14:dxf>
              <font>
                <b/>
                <i val="0"/>
                <color theme="0"/>
              </font>
              <fill>
                <patternFill>
                  <bgColor rgb="FF00B050"/>
                </patternFill>
              </fill>
            </x14:dxf>
          </x14:cfRule>
          <x14:cfRule type="cellIs" priority="4" operator="equal" id="{0E8A0F04-B559-4B55-9E74-79D21AA08222}">
            <xm:f>'Master Tab'!$B$148</xm:f>
            <x14:dxf>
              <font>
                <b/>
                <i val="0"/>
                <color theme="0"/>
              </font>
              <fill>
                <patternFill>
                  <bgColor rgb="FFFF0000"/>
                </patternFill>
              </fill>
            </x14:dxf>
          </x14:cfRule>
          <x14:cfRule type="cellIs" priority="5" operator="equal" id="{A844BEF4-181A-4D08-98BF-293D540696D9}">
            <xm:f>'Master Tab'!$B$147</xm:f>
            <x14:dxf>
              <font>
                <b/>
                <i val="0"/>
                <color theme="0"/>
              </font>
              <fill>
                <patternFill>
                  <bgColor rgb="FF00B050"/>
                </patternFill>
              </fill>
            </x14:dxf>
          </x14:cfRule>
          <xm:sqref>N79:N80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'Master Tab'!$B$3:$B$4</xm:f>
          </x14:formula1>
          <xm:sqref>L5 L19 L51 L66 L73 L83 L174 L132 L112</xm:sqref>
        </x14:dataValidation>
        <x14:dataValidation type="list" allowBlank="1" showInputMessage="1" showErrorMessage="1">
          <x14:formula1>
            <xm:f>'Master Tab'!$B$3:$B$5</xm:f>
          </x14:formula1>
          <xm:sqref>L90 L100 L104 L108 L93 L76 L79</xm:sqref>
        </x14:dataValidation>
        <x14:dataValidation type="list" allowBlank="1" showInputMessage="1" showErrorMessage="1">
          <x14:formula1>
            <xm:f>'Master Tab'!$C$3:$C$4</xm:f>
          </x14:formula1>
          <xm:sqref>L136 L147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00000"/>
    <pageSetUpPr fitToPage="1"/>
  </sheetPr>
  <dimension ref="A1:M74"/>
  <sheetViews>
    <sheetView showGridLines="0" workbookViewId="0">
      <selection activeCell="M24" sqref="M24"/>
    </sheetView>
  </sheetViews>
  <sheetFormatPr defaultColWidth="9.140625" defaultRowHeight="15" x14ac:dyDescent="0.25"/>
  <cols>
    <col min="1" max="10" width="9.140625" style="141"/>
    <col min="11" max="11" width="9.140625" style="149"/>
    <col min="12" max="12" width="9.140625" style="141"/>
    <col min="13" max="13" width="27.140625" style="111" bestFit="1" customWidth="1"/>
    <col min="14" max="14" width="9.140625" style="7"/>
    <col min="15" max="15" width="4.5703125" style="7" bestFit="1" customWidth="1"/>
    <col min="16" max="16384" width="9.140625" style="7"/>
  </cols>
  <sheetData>
    <row r="1" spans="1:13" x14ac:dyDescent="0.25">
      <c r="A1" s="107"/>
      <c r="B1" s="108"/>
      <c r="C1" s="108"/>
      <c r="D1" s="108"/>
      <c r="E1" s="108"/>
      <c r="F1" s="108"/>
      <c r="G1" s="108"/>
      <c r="H1" s="108"/>
      <c r="I1" s="108"/>
      <c r="J1" s="108"/>
      <c r="K1" s="109"/>
      <c r="L1" s="110"/>
    </row>
    <row r="2" spans="1:13" x14ac:dyDescent="0.25">
      <c r="A2" s="112"/>
      <c r="B2" s="113"/>
      <c r="C2" s="113"/>
      <c r="D2" s="113"/>
      <c r="E2" s="113"/>
      <c r="F2" s="113"/>
      <c r="G2" s="113"/>
      <c r="H2" s="113"/>
      <c r="I2" s="113"/>
      <c r="J2" s="113"/>
      <c r="K2" s="114"/>
      <c r="L2" s="115"/>
    </row>
    <row r="3" spans="1:13" x14ac:dyDescent="0.25">
      <c r="A3" s="112"/>
      <c r="B3" s="113"/>
      <c r="C3" s="113"/>
      <c r="D3" s="113"/>
      <c r="E3" s="113"/>
      <c r="F3" s="113"/>
      <c r="G3" s="113"/>
      <c r="H3" s="113"/>
      <c r="I3" s="113"/>
      <c r="J3" s="113"/>
      <c r="K3" s="114"/>
      <c r="L3" s="115"/>
    </row>
    <row r="4" spans="1:13" x14ac:dyDescent="0.25">
      <c r="A4" s="112"/>
      <c r="B4" s="113"/>
      <c r="C4" s="113"/>
      <c r="D4" s="113"/>
      <c r="E4" s="113"/>
      <c r="F4" s="113"/>
      <c r="G4" s="113"/>
      <c r="H4" s="113"/>
      <c r="I4" s="113"/>
      <c r="J4" s="113"/>
      <c r="K4" s="114"/>
      <c r="L4" s="115"/>
    </row>
    <row r="5" spans="1:13" ht="15" customHeight="1" x14ac:dyDescent="0.25">
      <c r="A5" s="739" t="s">
        <v>454</v>
      </c>
      <c r="B5" s="441"/>
      <c r="C5" s="441"/>
      <c r="D5" s="441"/>
      <c r="E5" s="441"/>
      <c r="F5" s="441"/>
      <c r="G5" s="441"/>
      <c r="H5" s="441"/>
      <c r="I5" s="441"/>
      <c r="J5" s="441"/>
      <c r="K5" s="93"/>
      <c r="L5" s="122"/>
      <c r="M5" s="145" t="str">
        <f>IF(ISBLANK(K5),"",IF(K5="Yes","Ok - Proceed","Stop – Needs Further Review"))</f>
        <v/>
      </c>
    </row>
    <row r="6" spans="1:13" x14ac:dyDescent="0.25">
      <c r="A6" s="739"/>
      <c r="B6" s="441"/>
      <c r="C6" s="441"/>
      <c r="D6" s="441"/>
      <c r="E6" s="441"/>
      <c r="F6" s="441"/>
      <c r="G6" s="441"/>
      <c r="H6" s="441"/>
      <c r="I6" s="441"/>
      <c r="J6" s="441"/>
      <c r="K6" s="114"/>
      <c r="L6" s="122"/>
      <c r="M6" s="145" t="str">
        <f t="shared" ref="M6:M27" si="0">IF(ISBLANK(K6),"",IF(K6="Yes","Ok - Proceed","Stop – Needs Further Review"))</f>
        <v/>
      </c>
    </row>
    <row r="7" spans="1:13" x14ac:dyDescent="0.25">
      <c r="A7" s="739"/>
      <c r="B7" s="441"/>
      <c r="C7" s="441"/>
      <c r="D7" s="441"/>
      <c r="E7" s="441"/>
      <c r="F7" s="441"/>
      <c r="G7" s="441"/>
      <c r="H7" s="441"/>
      <c r="I7" s="441"/>
      <c r="J7" s="441"/>
      <c r="K7" s="114"/>
      <c r="L7" s="122"/>
      <c r="M7" s="145"/>
    </row>
    <row r="8" spans="1:13" x14ac:dyDescent="0.25">
      <c r="A8" s="146"/>
      <c r="B8" s="153"/>
      <c r="C8" s="153"/>
      <c r="D8" s="153"/>
      <c r="E8" s="153"/>
      <c r="F8" s="153"/>
      <c r="G8" s="153"/>
      <c r="H8" s="153"/>
      <c r="I8" s="153"/>
      <c r="J8" s="153"/>
      <c r="K8" s="114"/>
      <c r="L8" s="122"/>
      <c r="M8" s="145" t="str">
        <f t="shared" si="0"/>
        <v/>
      </c>
    </row>
    <row r="9" spans="1:13" ht="15" customHeight="1" x14ac:dyDescent="0.25">
      <c r="A9" s="739" t="s">
        <v>455</v>
      </c>
      <c r="B9" s="441"/>
      <c r="C9" s="441"/>
      <c r="D9" s="441"/>
      <c r="E9" s="441"/>
      <c r="F9" s="441"/>
      <c r="G9" s="441"/>
      <c r="H9" s="441"/>
      <c r="I9" s="441"/>
      <c r="J9" s="441"/>
      <c r="K9" s="93"/>
      <c r="L9" s="122"/>
      <c r="M9" s="145" t="str">
        <f t="shared" si="0"/>
        <v/>
      </c>
    </row>
    <row r="10" spans="1:13" ht="32.25" customHeight="1" x14ac:dyDescent="0.25">
      <c r="A10" s="739"/>
      <c r="B10" s="441"/>
      <c r="C10" s="441"/>
      <c r="D10" s="441"/>
      <c r="E10" s="441"/>
      <c r="F10" s="441"/>
      <c r="G10" s="441"/>
      <c r="H10" s="441"/>
      <c r="I10" s="441"/>
      <c r="J10" s="441"/>
      <c r="K10" s="114"/>
      <c r="L10" s="122"/>
      <c r="M10" s="145" t="str">
        <f t="shared" si="0"/>
        <v/>
      </c>
    </row>
    <row r="11" spans="1:13" ht="9.75" customHeight="1" x14ac:dyDescent="0.25">
      <c r="A11" s="152"/>
      <c r="B11" s="150"/>
      <c r="C11" s="150"/>
      <c r="D11" s="150"/>
      <c r="E11" s="150"/>
      <c r="F11" s="150"/>
      <c r="G11" s="150"/>
      <c r="H11" s="150"/>
      <c r="I11" s="150"/>
      <c r="J11" s="150"/>
      <c r="K11" s="114"/>
      <c r="L11" s="122"/>
      <c r="M11" s="145" t="str">
        <f t="shared" si="0"/>
        <v/>
      </c>
    </row>
    <row r="12" spans="1:13" ht="15" customHeight="1" x14ac:dyDescent="0.25">
      <c r="A12" s="739" t="s">
        <v>456</v>
      </c>
      <c r="B12" s="441"/>
      <c r="C12" s="441"/>
      <c r="D12" s="441"/>
      <c r="E12" s="441"/>
      <c r="F12" s="441"/>
      <c r="G12" s="441"/>
      <c r="H12" s="441"/>
      <c r="I12" s="441"/>
      <c r="J12" s="441"/>
      <c r="K12" s="93"/>
      <c r="L12" s="122"/>
      <c r="M12" s="145" t="str">
        <f>IF(ISBLANK(K12),"",IF(K12="No","Stop – Needs Further Review","Ok - Proceed"))</f>
        <v/>
      </c>
    </row>
    <row r="13" spans="1:13" x14ac:dyDescent="0.25">
      <c r="A13" s="739"/>
      <c r="B13" s="441"/>
      <c r="C13" s="441"/>
      <c r="D13" s="441"/>
      <c r="E13" s="441"/>
      <c r="F13" s="441"/>
      <c r="G13" s="441"/>
      <c r="H13" s="441"/>
      <c r="I13" s="441"/>
      <c r="J13" s="441"/>
      <c r="K13" s="114"/>
      <c r="L13" s="122"/>
      <c r="M13" s="145" t="str">
        <f t="shared" si="0"/>
        <v/>
      </c>
    </row>
    <row r="14" spans="1:13" x14ac:dyDescent="0.25">
      <c r="A14" s="739"/>
      <c r="B14" s="441"/>
      <c r="C14" s="441"/>
      <c r="D14" s="441"/>
      <c r="E14" s="441"/>
      <c r="F14" s="441"/>
      <c r="G14" s="441"/>
      <c r="H14" s="441"/>
      <c r="I14" s="441"/>
      <c r="J14" s="441"/>
      <c r="K14" s="114"/>
      <c r="L14" s="122"/>
      <c r="M14" s="145" t="str">
        <f t="shared" si="0"/>
        <v/>
      </c>
    </row>
    <row r="15" spans="1:13" x14ac:dyDescent="0.25">
      <c r="A15" s="739"/>
      <c r="B15" s="441"/>
      <c r="C15" s="441"/>
      <c r="D15" s="441"/>
      <c r="E15" s="441"/>
      <c r="F15" s="441"/>
      <c r="G15" s="441"/>
      <c r="H15" s="441"/>
      <c r="I15" s="441"/>
      <c r="J15" s="441"/>
      <c r="K15" s="114"/>
      <c r="L15" s="122"/>
      <c r="M15" s="145" t="str">
        <f t="shared" si="0"/>
        <v/>
      </c>
    </row>
    <row r="16" spans="1:13" ht="33.75" customHeight="1" x14ac:dyDescent="0.25">
      <c r="A16" s="739"/>
      <c r="B16" s="441"/>
      <c r="C16" s="441"/>
      <c r="D16" s="441"/>
      <c r="E16" s="441"/>
      <c r="F16" s="441"/>
      <c r="G16" s="441"/>
      <c r="H16" s="441"/>
      <c r="I16" s="441"/>
      <c r="J16" s="441"/>
      <c r="K16" s="114"/>
      <c r="L16" s="122"/>
      <c r="M16" s="145" t="str">
        <f t="shared" si="0"/>
        <v/>
      </c>
    </row>
    <row r="17" spans="1:13" x14ac:dyDescent="0.25">
      <c r="A17" s="152"/>
      <c r="B17" s="150"/>
      <c r="C17" s="150"/>
      <c r="D17" s="150"/>
      <c r="E17" s="150"/>
      <c r="F17" s="150"/>
      <c r="G17" s="150"/>
      <c r="H17" s="150"/>
      <c r="I17" s="150"/>
      <c r="J17" s="150"/>
      <c r="K17" s="114"/>
      <c r="L17" s="122"/>
      <c r="M17" s="145" t="str">
        <f t="shared" si="0"/>
        <v/>
      </c>
    </row>
    <row r="18" spans="1:13" ht="15" customHeight="1" x14ac:dyDescent="0.25">
      <c r="A18" s="739" t="s">
        <v>457</v>
      </c>
      <c r="B18" s="441"/>
      <c r="C18" s="441"/>
      <c r="D18" s="441"/>
      <c r="E18" s="441"/>
      <c r="F18" s="441"/>
      <c r="G18" s="441"/>
      <c r="H18" s="441"/>
      <c r="I18" s="441"/>
      <c r="J18" s="441"/>
      <c r="K18" s="93"/>
      <c r="L18" s="126"/>
      <c r="M18" s="145" t="str">
        <f>IF(ISBLANK(K18),"",IF(K18="No","Stop – Needs Further Review","Ok - Proceed"))</f>
        <v/>
      </c>
    </row>
    <row r="19" spans="1:13" x14ac:dyDescent="0.25">
      <c r="A19" s="739"/>
      <c r="B19" s="441"/>
      <c r="C19" s="441"/>
      <c r="D19" s="441"/>
      <c r="E19" s="441"/>
      <c r="F19" s="441"/>
      <c r="G19" s="441"/>
      <c r="H19" s="441"/>
      <c r="I19" s="441"/>
      <c r="J19" s="441"/>
      <c r="K19" s="114"/>
      <c r="L19" s="126"/>
      <c r="M19" s="145" t="str">
        <f t="shared" si="0"/>
        <v/>
      </c>
    </row>
    <row r="20" spans="1:13" ht="32.25" customHeight="1" x14ac:dyDescent="0.25">
      <c r="A20" s="739"/>
      <c r="B20" s="441"/>
      <c r="C20" s="441"/>
      <c r="D20" s="441"/>
      <c r="E20" s="441"/>
      <c r="F20" s="441"/>
      <c r="G20" s="441"/>
      <c r="H20" s="441"/>
      <c r="I20" s="441"/>
      <c r="J20" s="441"/>
      <c r="K20" s="114"/>
      <c r="L20" s="122"/>
      <c r="M20" s="145" t="str">
        <f t="shared" si="0"/>
        <v/>
      </c>
    </row>
    <row r="21" spans="1:13" x14ac:dyDescent="0.25">
      <c r="A21" s="152"/>
      <c r="B21" s="150"/>
      <c r="C21" s="150"/>
      <c r="D21" s="150"/>
      <c r="E21" s="150"/>
      <c r="F21" s="150"/>
      <c r="G21" s="150"/>
      <c r="H21" s="150"/>
      <c r="I21" s="150"/>
      <c r="J21" s="150"/>
      <c r="K21" s="114"/>
      <c r="L21" s="122"/>
      <c r="M21" s="145" t="str">
        <f t="shared" si="0"/>
        <v/>
      </c>
    </row>
    <row r="22" spans="1:13" ht="15" customHeight="1" x14ac:dyDescent="0.25">
      <c r="A22" s="739" t="s">
        <v>458</v>
      </c>
      <c r="B22" s="441"/>
      <c r="C22" s="441"/>
      <c r="D22" s="441"/>
      <c r="E22" s="441"/>
      <c r="F22" s="441"/>
      <c r="G22" s="441"/>
      <c r="H22" s="441"/>
      <c r="I22" s="441"/>
      <c r="J22" s="441"/>
      <c r="K22" s="93"/>
      <c r="L22" s="122"/>
      <c r="M22" s="145" t="str">
        <f>IF(ISBLANK(K22),"",IF(K22="Yes","Ok - Proceed","Stop – Needs Further Review"))</f>
        <v/>
      </c>
    </row>
    <row r="23" spans="1:13" ht="25.15" customHeight="1" x14ac:dyDescent="0.25">
      <c r="A23" s="739"/>
      <c r="B23" s="441"/>
      <c r="C23" s="441"/>
      <c r="D23" s="441"/>
      <c r="E23" s="441"/>
      <c r="F23" s="441"/>
      <c r="G23" s="441"/>
      <c r="H23" s="441"/>
      <c r="I23" s="441"/>
      <c r="J23" s="441"/>
      <c r="K23" s="114"/>
      <c r="L23" s="122"/>
      <c r="M23" s="145" t="str">
        <f t="shared" si="0"/>
        <v/>
      </c>
    </row>
    <row r="24" spans="1:13" ht="16.899999999999999" customHeight="1" x14ac:dyDescent="0.25">
      <c r="A24" s="739"/>
      <c r="B24" s="441"/>
      <c r="C24" s="441"/>
      <c r="D24" s="441"/>
      <c r="E24" s="441"/>
      <c r="F24" s="441"/>
      <c r="G24" s="441"/>
      <c r="H24" s="441"/>
      <c r="I24" s="441"/>
      <c r="J24" s="441"/>
      <c r="K24" s="114"/>
      <c r="L24" s="122"/>
      <c r="M24" s="145" t="str">
        <f t="shared" si="0"/>
        <v/>
      </c>
    </row>
    <row r="25" spans="1:13" x14ac:dyDescent="0.25">
      <c r="A25" s="739"/>
      <c r="B25" s="441"/>
      <c r="C25" s="441"/>
      <c r="D25" s="441"/>
      <c r="E25" s="441"/>
      <c r="F25" s="441"/>
      <c r="G25" s="441"/>
      <c r="H25" s="441"/>
      <c r="I25" s="441"/>
      <c r="J25" s="441"/>
      <c r="K25" s="114"/>
      <c r="L25" s="122"/>
      <c r="M25" s="145" t="str">
        <f t="shared" si="0"/>
        <v/>
      </c>
    </row>
    <row r="26" spans="1:13" x14ac:dyDescent="0.25">
      <c r="A26" s="152"/>
      <c r="B26" s="150"/>
      <c r="C26" s="150"/>
      <c r="D26" s="150"/>
      <c r="E26" s="150"/>
      <c r="F26" s="150"/>
      <c r="G26" s="150"/>
      <c r="H26" s="150"/>
      <c r="I26" s="150"/>
      <c r="J26" s="150"/>
      <c r="K26" s="114"/>
      <c r="L26" s="122"/>
      <c r="M26" s="145" t="str">
        <f t="shared" si="0"/>
        <v/>
      </c>
    </row>
    <row r="27" spans="1:13" ht="15" customHeight="1" x14ac:dyDescent="0.25">
      <c r="A27" s="739" t="s">
        <v>459</v>
      </c>
      <c r="B27" s="441"/>
      <c r="C27" s="441"/>
      <c r="D27" s="441"/>
      <c r="E27" s="441"/>
      <c r="F27" s="441"/>
      <c r="G27" s="441"/>
      <c r="H27" s="441"/>
      <c r="I27" s="441"/>
      <c r="J27" s="441"/>
      <c r="K27" s="93"/>
      <c r="L27" s="122"/>
      <c r="M27" s="145" t="str">
        <f t="shared" si="0"/>
        <v/>
      </c>
    </row>
    <row r="28" spans="1:13" x14ac:dyDescent="0.25">
      <c r="A28" s="739"/>
      <c r="B28" s="441"/>
      <c r="C28" s="441"/>
      <c r="D28" s="441"/>
      <c r="E28" s="441"/>
      <c r="F28" s="441"/>
      <c r="G28" s="441"/>
      <c r="H28" s="441"/>
      <c r="I28" s="441"/>
      <c r="J28" s="441"/>
      <c r="K28" s="114"/>
      <c r="L28" s="122"/>
    </row>
    <row r="29" spans="1:13" x14ac:dyDescent="0.25">
      <c r="A29" s="739"/>
      <c r="B29" s="441"/>
      <c r="C29" s="441"/>
      <c r="D29" s="441"/>
      <c r="E29" s="441"/>
      <c r="F29" s="441"/>
      <c r="G29" s="441"/>
      <c r="H29" s="441"/>
      <c r="I29" s="441"/>
      <c r="J29" s="441"/>
      <c r="K29" s="114"/>
      <c r="L29" s="122"/>
    </row>
    <row r="30" spans="1:13" x14ac:dyDescent="0.25">
      <c r="A30" s="739"/>
      <c r="B30" s="441"/>
      <c r="C30" s="441"/>
      <c r="D30" s="441"/>
      <c r="E30" s="441"/>
      <c r="F30" s="441"/>
      <c r="G30" s="441"/>
      <c r="H30" s="441"/>
      <c r="I30" s="441"/>
      <c r="J30" s="441"/>
      <c r="K30" s="114"/>
      <c r="L30" s="122"/>
    </row>
    <row r="31" spans="1:13" x14ac:dyDescent="0.25">
      <c r="A31" s="123"/>
      <c r="B31" s="28"/>
      <c r="C31" s="28"/>
      <c r="D31" s="28"/>
      <c r="E31" s="28"/>
      <c r="F31" s="28"/>
      <c r="G31" s="28"/>
      <c r="H31" s="28"/>
      <c r="I31" s="28"/>
      <c r="J31" s="28"/>
      <c r="K31" s="114"/>
      <c r="L31" s="122"/>
    </row>
    <row r="32" spans="1:13" ht="15.75" thickBot="1" x14ac:dyDescent="0.3">
      <c r="A32" s="462" t="s">
        <v>96</v>
      </c>
      <c r="B32" s="463"/>
      <c r="C32" s="463"/>
      <c r="D32" s="28"/>
      <c r="E32" s="28"/>
      <c r="F32" s="28"/>
      <c r="G32" s="28"/>
      <c r="H32" s="28"/>
      <c r="I32" s="28"/>
      <c r="J32" s="28"/>
      <c r="K32" s="114"/>
      <c r="L32" s="122"/>
    </row>
    <row r="33" spans="1:12" x14ac:dyDescent="0.25">
      <c r="A33" s="123"/>
      <c r="B33" s="727"/>
      <c r="C33" s="728"/>
      <c r="D33" s="728"/>
      <c r="E33" s="728"/>
      <c r="F33" s="728"/>
      <c r="G33" s="728"/>
      <c r="H33" s="728"/>
      <c r="I33" s="728"/>
      <c r="J33" s="728"/>
      <c r="K33" s="729"/>
      <c r="L33" s="122"/>
    </row>
    <row r="34" spans="1:12" x14ac:dyDescent="0.25">
      <c r="A34" s="123"/>
      <c r="B34" s="730"/>
      <c r="C34" s="731"/>
      <c r="D34" s="731"/>
      <c r="E34" s="731"/>
      <c r="F34" s="731"/>
      <c r="G34" s="731"/>
      <c r="H34" s="731"/>
      <c r="I34" s="731"/>
      <c r="J34" s="731"/>
      <c r="K34" s="732"/>
      <c r="L34" s="122"/>
    </row>
    <row r="35" spans="1:12" x14ac:dyDescent="0.25">
      <c r="A35" s="123"/>
      <c r="B35" s="730"/>
      <c r="C35" s="731"/>
      <c r="D35" s="731"/>
      <c r="E35" s="731"/>
      <c r="F35" s="731"/>
      <c r="G35" s="731"/>
      <c r="H35" s="731"/>
      <c r="I35" s="731"/>
      <c r="J35" s="731"/>
      <c r="K35" s="732"/>
      <c r="L35" s="122"/>
    </row>
    <row r="36" spans="1:12" x14ac:dyDescent="0.25">
      <c r="A36" s="123"/>
      <c r="B36" s="730"/>
      <c r="C36" s="731"/>
      <c r="D36" s="731"/>
      <c r="E36" s="731"/>
      <c r="F36" s="731"/>
      <c r="G36" s="731"/>
      <c r="H36" s="731"/>
      <c r="I36" s="731"/>
      <c r="J36" s="731"/>
      <c r="K36" s="732"/>
      <c r="L36" s="122"/>
    </row>
    <row r="37" spans="1:12" x14ac:dyDescent="0.25">
      <c r="A37" s="123"/>
      <c r="B37" s="730"/>
      <c r="C37" s="731"/>
      <c r="D37" s="731"/>
      <c r="E37" s="731"/>
      <c r="F37" s="731"/>
      <c r="G37" s="731"/>
      <c r="H37" s="731"/>
      <c r="I37" s="731"/>
      <c r="J37" s="731"/>
      <c r="K37" s="732"/>
      <c r="L37" s="122"/>
    </row>
    <row r="38" spans="1:12" x14ac:dyDescent="0.25">
      <c r="A38" s="123"/>
      <c r="B38" s="730"/>
      <c r="C38" s="731"/>
      <c r="D38" s="731"/>
      <c r="E38" s="731"/>
      <c r="F38" s="731"/>
      <c r="G38" s="731"/>
      <c r="H38" s="731"/>
      <c r="I38" s="731"/>
      <c r="J38" s="731"/>
      <c r="K38" s="732"/>
      <c r="L38" s="122"/>
    </row>
    <row r="39" spans="1:12" x14ac:dyDescent="0.25">
      <c r="A39" s="123"/>
      <c r="B39" s="730"/>
      <c r="C39" s="731"/>
      <c r="D39" s="731"/>
      <c r="E39" s="731"/>
      <c r="F39" s="731"/>
      <c r="G39" s="731"/>
      <c r="H39" s="731"/>
      <c r="I39" s="731"/>
      <c r="J39" s="731"/>
      <c r="K39" s="732"/>
      <c r="L39" s="122"/>
    </row>
    <row r="40" spans="1:12" x14ac:dyDescent="0.25">
      <c r="A40" s="123"/>
      <c r="B40" s="730"/>
      <c r="C40" s="731"/>
      <c r="D40" s="731"/>
      <c r="E40" s="731"/>
      <c r="F40" s="731"/>
      <c r="G40" s="731"/>
      <c r="H40" s="731"/>
      <c r="I40" s="731"/>
      <c r="J40" s="731"/>
      <c r="K40" s="732"/>
      <c r="L40" s="122"/>
    </row>
    <row r="41" spans="1:12" ht="15.75" thickBot="1" x14ac:dyDescent="0.3">
      <c r="A41" s="123"/>
      <c r="B41" s="733"/>
      <c r="C41" s="734"/>
      <c r="D41" s="734"/>
      <c r="E41" s="734"/>
      <c r="F41" s="734"/>
      <c r="G41" s="734"/>
      <c r="H41" s="734"/>
      <c r="I41" s="734"/>
      <c r="J41" s="734"/>
      <c r="K41" s="735"/>
      <c r="L41" s="122"/>
    </row>
    <row r="42" spans="1:12" x14ac:dyDescent="0.25">
      <c r="A42" s="123"/>
      <c r="B42" s="28"/>
      <c r="C42" s="28"/>
      <c r="D42" s="28"/>
      <c r="E42" s="28"/>
      <c r="F42" s="28"/>
      <c r="G42" s="28"/>
      <c r="H42" s="28"/>
      <c r="I42" s="28"/>
      <c r="J42" s="28"/>
      <c r="K42" s="114"/>
      <c r="L42" s="122"/>
    </row>
    <row r="43" spans="1:12" x14ac:dyDescent="0.25">
      <c r="A43" s="721" t="s">
        <v>97</v>
      </c>
      <c r="B43" s="517"/>
      <c r="C43" s="722"/>
      <c r="D43" s="723"/>
      <c r="E43" s="723"/>
      <c r="F43" s="723"/>
      <c r="G43" s="724"/>
      <c r="H43" s="168" t="s">
        <v>42</v>
      </c>
      <c r="I43" s="725"/>
      <c r="J43" s="726"/>
      <c r="K43" s="114"/>
      <c r="L43" s="122"/>
    </row>
    <row r="44" spans="1:12" x14ac:dyDescent="0.25">
      <c r="A44" s="123"/>
      <c r="B44" s="28"/>
      <c r="C44" s="28"/>
      <c r="D44" s="28"/>
      <c r="E44" s="28"/>
      <c r="F44" s="28"/>
      <c r="G44" s="28"/>
      <c r="H44" s="28"/>
      <c r="I44" s="28"/>
      <c r="J44" s="28"/>
      <c r="K44" s="114"/>
      <c r="L44" s="122"/>
    </row>
    <row r="45" spans="1:12" x14ac:dyDescent="0.25">
      <c r="A45" s="721" t="s">
        <v>98</v>
      </c>
      <c r="B45" s="517"/>
      <c r="C45" s="722"/>
      <c r="D45" s="723"/>
      <c r="E45" s="723"/>
      <c r="F45" s="723"/>
      <c r="G45" s="724"/>
      <c r="H45" s="168" t="s">
        <v>42</v>
      </c>
      <c r="I45" s="725"/>
      <c r="J45" s="726"/>
      <c r="K45" s="114"/>
      <c r="L45" s="122"/>
    </row>
    <row r="46" spans="1:12" ht="15.75" thickBot="1" x14ac:dyDescent="0.3">
      <c r="A46" s="73"/>
      <c r="B46" s="74"/>
      <c r="C46" s="74"/>
      <c r="D46" s="74"/>
      <c r="E46" s="74"/>
      <c r="F46" s="74"/>
      <c r="G46" s="74"/>
      <c r="H46" s="74"/>
      <c r="I46" s="74"/>
      <c r="J46" s="74"/>
      <c r="K46" s="139"/>
      <c r="L46" s="75"/>
    </row>
    <row r="47" spans="1:12" x14ac:dyDescent="0.25">
      <c r="A47" s="7"/>
      <c r="B47" s="7"/>
      <c r="C47" s="7"/>
      <c r="D47" s="7"/>
      <c r="E47" s="7"/>
      <c r="F47" s="7"/>
      <c r="G47" s="7"/>
      <c r="H47" s="7"/>
      <c r="I47" s="7"/>
      <c r="J47" s="7"/>
      <c r="K47" s="124"/>
      <c r="L47" s="7"/>
    </row>
    <row r="48" spans="1:12" x14ac:dyDescent="0.25">
      <c r="A48" s="7"/>
      <c r="B48" s="7"/>
      <c r="C48" s="7"/>
      <c r="D48" s="7"/>
      <c r="E48" s="7"/>
      <c r="F48" s="7"/>
      <c r="G48" s="7"/>
      <c r="H48" s="7"/>
      <c r="I48" s="7"/>
      <c r="J48" s="7"/>
      <c r="K48" s="124"/>
      <c r="L48" s="7"/>
    </row>
    <row r="49" spans="1:12" x14ac:dyDescent="0.25">
      <c r="A49" s="7"/>
      <c r="B49" s="7"/>
      <c r="C49" s="7"/>
      <c r="D49" s="7"/>
      <c r="E49" s="7"/>
      <c r="F49" s="7"/>
      <c r="G49" s="7"/>
      <c r="H49" s="7"/>
      <c r="I49" s="7"/>
      <c r="J49" s="7"/>
      <c r="K49" s="124"/>
      <c r="L49" s="7"/>
    </row>
    <row r="50" spans="1:12" x14ac:dyDescent="0.25">
      <c r="A50" s="7"/>
      <c r="B50" s="7"/>
      <c r="C50" s="7"/>
      <c r="D50" s="7"/>
      <c r="E50" s="7"/>
      <c r="F50" s="7"/>
      <c r="G50" s="7"/>
      <c r="H50" s="7"/>
      <c r="I50" s="7"/>
      <c r="J50" s="7"/>
      <c r="K50" s="124"/>
      <c r="L50" s="7"/>
    </row>
    <row r="51" spans="1:12" x14ac:dyDescent="0.25">
      <c r="A51" s="7"/>
      <c r="B51" s="7"/>
      <c r="C51" s="7"/>
      <c r="D51" s="7"/>
      <c r="E51" s="7"/>
      <c r="F51" s="7"/>
      <c r="G51" s="7"/>
      <c r="H51" s="7"/>
      <c r="I51" s="7"/>
      <c r="J51" s="7"/>
      <c r="K51" s="124"/>
      <c r="L51" s="7"/>
    </row>
    <row r="52" spans="1:12" x14ac:dyDescent="0.25">
      <c r="A52" s="7"/>
      <c r="B52" s="7"/>
      <c r="C52" s="7"/>
      <c r="D52" s="7"/>
      <c r="E52" s="7"/>
      <c r="F52" s="7"/>
      <c r="G52" s="7"/>
      <c r="H52" s="7"/>
      <c r="I52" s="7"/>
      <c r="J52" s="7"/>
      <c r="K52" s="124"/>
      <c r="L52" s="7"/>
    </row>
    <row r="53" spans="1:12" x14ac:dyDescent="0.25">
      <c r="A53" s="7"/>
      <c r="B53" s="7"/>
      <c r="C53" s="7"/>
      <c r="D53" s="7"/>
      <c r="E53" s="7"/>
      <c r="F53" s="7"/>
      <c r="G53" s="7"/>
      <c r="H53" s="7"/>
      <c r="I53" s="7"/>
      <c r="J53" s="7"/>
      <c r="K53" s="124"/>
      <c r="L53" s="7"/>
    </row>
    <row r="54" spans="1:12" x14ac:dyDescent="0.25">
      <c r="A54" s="7"/>
      <c r="B54" s="7"/>
      <c r="C54" s="7"/>
      <c r="D54" s="7"/>
      <c r="E54" s="7"/>
      <c r="F54" s="7"/>
      <c r="G54" s="7"/>
      <c r="H54" s="7"/>
      <c r="I54" s="7"/>
      <c r="J54" s="7"/>
      <c r="K54" s="124"/>
      <c r="L54" s="7"/>
    </row>
    <row r="55" spans="1:12" x14ac:dyDescent="0.25">
      <c r="A55" s="7"/>
      <c r="B55" s="7"/>
      <c r="C55" s="7"/>
      <c r="D55" s="7"/>
      <c r="E55" s="7"/>
      <c r="F55" s="7"/>
      <c r="G55" s="7"/>
      <c r="H55" s="7"/>
      <c r="I55" s="7"/>
      <c r="J55" s="7"/>
      <c r="K55" s="124"/>
      <c r="L55" s="7"/>
    </row>
    <row r="56" spans="1:12" x14ac:dyDescent="0.25">
      <c r="A56" s="7"/>
      <c r="B56" s="7"/>
      <c r="C56" s="7"/>
      <c r="D56" s="7"/>
      <c r="E56" s="7"/>
      <c r="F56" s="7"/>
      <c r="G56" s="7"/>
      <c r="H56" s="7"/>
      <c r="I56" s="7"/>
      <c r="J56" s="7"/>
      <c r="K56" s="124"/>
      <c r="L56" s="7"/>
    </row>
    <row r="57" spans="1:12" x14ac:dyDescent="0.25">
      <c r="A57" s="7"/>
      <c r="B57" s="7"/>
      <c r="C57" s="7"/>
      <c r="D57" s="7"/>
      <c r="E57" s="7"/>
      <c r="F57" s="7"/>
      <c r="G57" s="7"/>
      <c r="H57" s="7"/>
      <c r="I57" s="7"/>
      <c r="J57" s="7"/>
      <c r="K57" s="124"/>
      <c r="L57" s="7"/>
    </row>
    <row r="58" spans="1:12" x14ac:dyDescent="0.25">
      <c r="A58" s="7"/>
      <c r="B58" s="7"/>
      <c r="C58" s="7"/>
      <c r="D58" s="7"/>
      <c r="E58" s="7"/>
      <c r="F58" s="7"/>
      <c r="G58" s="7"/>
      <c r="H58" s="7"/>
      <c r="I58" s="7"/>
      <c r="J58" s="7"/>
      <c r="K58" s="124"/>
      <c r="L58" s="7"/>
    </row>
    <row r="59" spans="1:12" x14ac:dyDescent="0.25">
      <c r="A59" s="7"/>
      <c r="B59" s="7"/>
      <c r="C59" s="7"/>
      <c r="D59" s="7"/>
      <c r="E59" s="7"/>
      <c r="F59" s="7"/>
      <c r="G59" s="7"/>
      <c r="H59" s="7"/>
      <c r="I59" s="7"/>
      <c r="J59" s="7"/>
      <c r="K59" s="124"/>
      <c r="L59" s="7"/>
    </row>
    <row r="60" spans="1:12" x14ac:dyDescent="0.25">
      <c r="A60" s="7"/>
      <c r="B60" s="7"/>
      <c r="C60" s="7"/>
      <c r="D60" s="7"/>
      <c r="E60" s="7"/>
      <c r="F60" s="7"/>
      <c r="G60" s="7"/>
      <c r="H60" s="7"/>
      <c r="I60" s="7"/>
      <c r="J60" s="7"/>
      <c r="K60" s="124"/>
      <c r="L60" s="7"/>
    </row>
    <row r="61" spans="1:12" x14ac:dyDescent="0.25">
      <c r="A61" s="7"/>
      <c r="B61" s="7"/>
      <c r="C61" s="7"/>
      <c r="D61" s="7"/>
      <c r="E61" s="7"/>
      <c r="F61" s="7"/>
      <c r="G61" s="7"/>
      <c r="H61" s="7"/>
      <c r="I61" s="7"/>
      <c r="J61" s="7"/>
      <c r="K61" s="124"/>
      <c r="L61" s="7"/>
    </row>
    <row r="62" spans="1:12" x14ac:dyDescent="0.25">
      <c r="A62" s="7"/>
      <c r="B62" s="7"/>
      <c r="C62" s="7"/>
      <c r="D62" s="7"/>
      <c r="E62" s="7"/>
      <c r="F62" s="7"/>
      <c r="G62" s="7"/>
      <c r="H62" s="7"/>
      <c r="I62" s="7"/>
      <c r="J62" s="7"/>
      <c r="K62" s="124"/>
      <c r="L62" s="7"/>
    </row>
    <row r="63" spans="1:12" x14ac:dyDescent="0.25">
      <c r="A63" s="7"/>
      <c r="B63" s="7"/>
      <c r="C63" s="7"/>
      <c r="D63" s="7"/>
      <c r="E63" s="7"/>
      <c r="F63" s="7"/>
      <c r="G63" s="7"/>
      <c r="H63" s="7"/>
      <c r="I63" s="7"/>
      <c r="J63" s="7"/>
      <c r="K63" s="124"/>
      <c r="L63" s="7"/>
    </row>
    <row r="64" spans="1:12" x14ac:dyDescent="0.25">
      <c r="A64" s="7"/>
      <c r="B64" s="7"/>
      <c r="C64" s="7"/>
      <c r="D64" s="7"/>
      <c r="E64" s="7"/>
      <c r="F64" s="7"/>
      <c r="G64" s="7"/>
      <c r="H64" s="7"/>
      <c r="I64" s="7"/>
      <c r="J64" s="7"/>
      <c r="K64" s="124"/>
      <c r="L64" s="7"/>
    </row>
    <row r="65" spans="1:12" x14ac:dyDescent="0.25">
      <c r="A65" s="147"/>
      <c r="B65" s="147"/>
      <c r="C65" s="147"/>
      <c r="D65" s="147"/>
      <c r="E65" s="147"/>
      <c r="F65" s="147"/>
      <c r="G65" s="147"/>
      <c r="H65" s="147"/>
      <c r="I65" s="147"/>
      <c r="J65" s="147"/>
      <c r="K65" s="148"/>
      <c r="L65" s="147"/>
    </row>
    <row r="66" spans="1:12" x14ac:dyDescent="0.25">
      <c r="A66" s="147"/>
      <c r="B66" s="147"/>
      <c r="C66" s="147"/>
      <c r="D66" s="147"/>
      <c r="E66" s="147"/>
      <c r="F66" s="147"/>
      <c r="G66" s="147"/>
      <c r="H66" s="147"/>
      <c r="I66" s="147"/>
      <c r="J66" s="147"/>
      <c r="K66" s="148"/>
      <c r="L66" s="147"/>
    </row>
    <row r="67" spans="1:12" x14ac:dyDescent="0.25">
      <c r="A67" s="147"/>
      <c r="B67" s="147"/>
      <c r="C67" s="147"/>
      <c r="D67" s="147"/>
      <c r="E67" s="147"/>
      <c r="F67" s="147"/>
      <c r="G67" s="147"/>
      <c r="H67" s="147"/>
      <c r="I67" s="147"/>
      <c r="J67" s="147"/>
      <c r="K67" s="148"/>
      <c r="L67" s="147"/>
    </row>
    <row r="68" spans="1:12" x14ac:dyDescent="0.25">
      <c r="A68" s="147"/>
      <c r="B68" s="147"/>
      <c r="C68" s="147"/>
      <c r="D68" s="147"/>
      <c r="E68" s="147"/>
      <c r="F68" s="147"/>
      <c r="G68" s="147"/>
      <c r="H68" s="147"/>
      <c r="I68" s="147"/>
      <c r="J68" s="147"/>
      <c r="K68" s="148"/>
      <c r="L68" s="147"/>
    </row>
    <row r="69" spans="1:12" x14ac:dyDescent="0.25">
      <c r="A69" s="147"/>
      <c r="B69" s="147"/>
      <c r="C69" s="147"/>
      <c r="D69" s="147"/>
      <c r="E69" s="147"/>
      <c r="F69" s="147"/>
      <c r="G69" s="147"/>
      <c r="H69" s="147"/>
      <c r="I69" s="147"/>
      <c r="J69" s="147"/>
      <c r="K69" s="148"/>
      <c r="L69" s="147"/>
    </row>
    <row r="70" spans="1:12" x14ac:dyDescent="0.25">
      <c r="A70" s="147"/>
      <c r="B70" s="147"/>
      <c r="C70" s="147"/>
      <c r="D70" s="147"/>
      <c r="E70" s="147"/>
      <c r="F70" s="147"/>
      <c r="G70" s="147"/>
      <c r="H70" s="147"/>
      <c r="I70" s="147"/>
      <c r="J70" s="147"/>
      <c r="K70" s="148"/>
      <c r="L70" s="147"/>
    </row>
    <row r="71" spans="1:12" x14ac:dyDescent="0.25">
      <c r="A71" s="147"/>
      <c r="B71" s="147"/>
      <c r="C71" s="147"/>
      <c r="D71" s="147"/>
      <c r="E71" s="147"/>
      <c r="F71" s="147"/>
      <c r="G71" s="147"/>
      <c r="H71" s="147"/>
      <c r="I71" s="147"/>
      <c r="J71" s="147"/>
      <c r="K71" s="148"/>
      <c r="L71" s="147"/>
    </row>
    <row r="72" spans="1:12" x14ac:dyDescent="0.25">
      <c r="A72" s="147"/>
      <c r="B72" s="147"/>
      <c r="C72" s="147"/>
      <c r="D72" s="147"/>
      <c r="E72" s="147"/>
      <c r="F72" s="147"/>
      <c r="G72" s="147"/>
      <c r="H72" s="147"/>
      <c r="I72" s="147"/>
      <c r="J72" s="147"/>
      <c r="K72" s="148"/>
      <c r="L72" s="147"/>
    </row>
    <row r="73" spans="1:12" x14ac:dyDescent="0.25">
      <c r="A73" s="147"/>
      <c r="B73" s="147"/>
      <c r="C73" s="147"/>
      <c r="D73" s="147"/>
      <c r="E73" s="147"/>
      <c r="F73" s="147"/>
      <c r="G73" s="147"/>
      <c r="H73" s="147"/>
      <c r="I73" s="147"/>
      <c r="J73" s="147"/>
      <c r="K73" s="148"/>
      <c r="L73" s="147"/>
    </row>
    <row r="74" spans="1:12" x14ac:dyDescent="0.25">
      <c r="A74" s="147"/>
      <c r="B74" s="147"/>
      <c r="C74" s="147"/>
      <c r="D74" s="147"/>
      <c r="E74" s="147"/>
      <c r="F74" s="147"/>
      <c r="H74" s="147"/>
      <c r="I74" s="147"/>
      <c r="J74" s="147"/>
      <c r="K74" s="148"/>
      <c r="L74" s="147"/>
    </row>
  </sheetData>
  <mergeCells count="14">
    <mergeCell ref="A5:J7"/>
    <mergeCell ref="I45:J45"/>
    <mergeCell ref="A9:J10"/>
    <mergeCell ref="A45:B45"/>
    <mergeCell ref="C45:G45"/>
    <mergeCell ref="A32:C32"/>
    <mergeCell ref="B33:K41"/>
    <mergeCell ref="A43:B43"/>
    <mergeCell ref="C43:G43"/>
    <mergeCell ref="I43:J43"/>
    <mergeCell ref="A22:J25"/>
    <mergeCell ref="A27:J30"/>
    <mergeCell ref="A12:J16"/>
    <mergeCell ref="A18:J20"/>
  </mergeCells>
  <conditionalFormatting sqref="M5">
    <cfRule type="cellIs" dxfId="43" priority="5" operator="equal">
      <formula>$K$5</formula>
    </cfRule>
  </conditionalFormatting>
  <pageMargins left="0.7" right="0.7" top="0.75" bottom="0.75" header="0.3" footer="0.3"/>
  <pageSetup scale="66"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60" operator="equal" id="{37854BD3-10A1-4438-8E3F-05A5E1ED5429}">
            <xm:f>'Master Tab'!$B$148</xm:f>
            <x14:dxf>
              <font>
                <b/>
                <i val="0"/>
                <color theme="0"/>
              </font>
              <fill>
                <patternFill>
                  <bgColor rgb="FFFF0000"/>
                </patternFill>
              </fill>
            </x14:dxf>
          </x14:cfRule>
          <x14:cfRule type="cellIs" priority="61" operator="equal" id="{6B5E5CB4-6499-4BA3-A8FA-F6FBBF843BE1}">
            <xm:f>'Master Tab'!$B$147</xm:f>
            <x14:dxf>
              <font>
                <b/>
                <i val="0"/>
                <color theme="0"/>
              </font>
              <fill>
                <patternFill>
                  <bgColor rgb="FF00B050"/>
                </patternFill>
              </fill>
            </x14:dxf>
          </x14:cfRule>
          <xm:sqref>M1:M1048576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'Master Tab'!$B$3:$B$4</xm:f>
          </x14:formula1>
          <xm:sqref>K5 K9 K12 K22</xm:sqref>
        </x14:dataValidation>
        <x14:dataValidation type="list" allowBlank="1" showInputMessage="1" showErrorMessage="1">
          <x14:formula1>
            <xm:f>'Master Tab'!$B$3:$B$5</xm:f>
          </x14:formula1>
          <xm:sqref>K18 K27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M106"/>
  <sheetViews>
    <sheetView showGridLines="0" workbookViewId="0">
      <selection activeCell="A18" sqref="A18:J21"/>
    </sheetView>
  </sheetViews>
  <sheetFormatPr defaultColWidth="9.140625" defaultRowHeight="15" x14ac:dyDescent="0.25"/>
  <cols>
    <col min="1" max="10" width="9.140625" style="141"/>
    <col min="11" max="11" width="9.140625" style="149"/>
    <col min="12" max="12" width="9.140625" style="141"/>
    <col min="13" max="13" width="42" style="262" customWidth="1"/>
    <col min="14" max="14" width="9.140625" style="7"/>
    <col min="15" max="15" width="4.5703125" style="7" bestFit="1" customWidth="1"/>
    <col min="16" max="16384" width="9.140625" style="7"/>
  </cols>
  <sheetData>
    <row r="1" spans="1:13" x14ac:dyDescent="0.25">
      <c r="A1" s="107"/>
      <c r="B1" s="108"/>
      <c r="C1" s="108"/>
      <c r="D1" s="108"/>
      <c r="E1" s="108"/>
      <c r="F1" s="108"/>
      <c r="G1" s="108"/>
      <c r="H1" s="108"/>
      <c r="I1" s="108"/>
      <c r="J1" s="108"/>
      <c r="K1" s="109"/>
      <c r="L1" s="110"/>
    </row>
    <row r="2" spans="1:13" x14ac:dyDescent="0.25">
      <c r="A2" s="112"/>
      <c r="B2" s="113"/>
      <c r="C2" s="113"/>
      <c r="D2" s="113"/>
      <c r="E2" s="113"/>
      <c r="F2" s="113"/>
      <c r="G2" s="113"/>
      <c r="H2" s="113"/>
      <c r="I2" s="113"/>
      <c r="J2" s="113"/>
      <c r="K2" s="114"/>
      <c r="L2" s="115"/>
    </row>
    <row r="3" spans="1:13" x14ac:dyDescent="0.25">
      <c r="A3" s="112"/>
      <c r="B3" s="113"/>
      <c r="C3" s="113"/>
      <c r="D3" s="113"/>
      <c r="E3" s="113"/>
      <c r="F3" s="113"/>
      <c r="G3" s="113"/>
      <c r="H3" s="113"/>
      <c r="I3" s="113"/>
      <c r="J3" s="113"/>
      <c r="K3" s="114"/>
      <c r="L3" s="115"/>
    </row>
    <row r="4" spans="1:13" x14ac:dyDescent="0.25">
      <c r="A4" s="112"/>
      <c r="B4" s="113"/>
      <c r="C4" s="113"/>
      <c r="D4" s="113"/>
      <c r="E4" s="113"/>
      <c r="F4" s="113"/>
      <c r="G4" s="113"/>
      <c r="H4" s="113"/>
      <c r="I4" s="113"/>
      <c r="J4" s="113"/>
      <c r="K4" s="114"/>
      <c r="L4" s="115"/>
    </row>
    <row r="5" spans="1:13" customFormat="1" x14ac:dyDescent="0.25">
      <c r="A5" s="738" t="s">
        <v>423</v>
      </c>
      <c r="B5" s="422"/>
      <c r="C5" s="422"/>
      <c r="D5" s="422"/>
      <c r="E5" s="422"/>
      <c r="F5" s="422"/>
      <c r="G5" s="422"/>
      <c r="H5" s="422"/>
      <c r="I5" s="422"/>
      <c r="J5" s="422"/>
      <c r="K5" s="93"/>
      <c r="L5" s="122"/>
      <c r="M5" s="145" t="str">
        <f>IF(ISBLANK(K5),"",IF(K5="Yes","Ok - Proceed","Stop – Needs Further Review"))</f>
        <v/>
      </c>
    </row>
    <row r="6" spans="1:13" customFormat="1" x14ac:dyDescent="0.25">
      <c r="A6" s="738"/>
      <c r="B6" s="422"/>
      <c r="C6" s="422"/>
      <c r="D6" s="422"/>
      <c r="E6" s="422"/>
      <c r="F6" s="422"/>
      <c r="G6" s="422"/>
      <c r="H6" s="422"/>
      <c r="I6" s="422"/>
      <c r="J6" s="422"/>
      <c r="K6" s="311"/>
      <c r="L6" s="122"/>
    </row>
    <row r="7" spans="1:13" customFormat="1" x14ac:dyDescent="0.25">
      <c r="A7" s="738"/>
      <c r="B7" s="422"/>
      <c r="C7" s="422"/>
      <c r="D7" s="422"/>
      <c r="E7" s="422"/>
      <c r="F7" s="422"/>
      <c r="G7" s="422"/>
      <c r="H7" s="422"/>
      <c r="I7" s="422"/>
      <c r="J7" s="422"/>
      <c r="K7" s="311"/>
      <c r="L7" s="122"/>
    </row>
    <row r="8" spans="1:13" customFormat="1" x14ac:dyDescent="0.25">
      <c r="A8" s="738"/>
      <c r="B8" s="422"/>
      <c r="C8" s="422"/>
      <c r="D8" s="422"/>
      <c r="E8" s="422"/>
      <c r="F8" s="422"/>
      <c r="G8" s="422"/>
      <c r="H8" s="422"/>
      <c r="I8" s="422"/>
      <c r="J8" s="422"/>
      <c r="K8" s="114"/>
      <c r="L8" s="122"/>
      <c r="M8" s="145" t="str">
        <f t="shared" ref="M8" si="0">IF(ISBLANK(K8),"",IF(K8="Yes","Ok - Proceed","Stop – Needs Further Review"))</f>
        <v/>
      </c>
    </row>
    <row r="9" spans="1:13" customFormat="1" x14ac:dyDescent="0.25">
      <c r="A9" s="738" t="s">
        <v>411</v>
      </c>
      <c r="B9" s="422"/>
      <c r="C9" s="422"/>
      <c r="D9" s="422"/>
      <c r="E9" s="422"/>
      <c r="F9" s="422"/>
      <c r="G9" s="422"/>
      <c r="H9" s="422"/>
      <c r="I9" s="422"/>
      <c r="J9" s="422"/>
      <c r="K9" s="93"/>
      <c r="L9" s="122"/>
      <c r="M9" s="145" t="str">
        <f>IF(ISBLANK(K9),"",IF(K9="Yes","Ok - Proceed","Stop – Needs Further Review"))</f>
        <v/>
      </c>
    </row>
    <row r="10" spans="1:13" customFormat="1" x14ac:dyDescent="0.25">
      <c r="A10" s="738"/>
      <c r="B10" s="422"/>
      <c r="C10" s="422"/>
      <c r="D10" s="422"/>
      <c r="E10" s="422"/>
      <c r="F10" s="422"/>
      <c r="G10" s="422"/>
      <c r="H10" s="422"/>
      <c r="I10" s="422"/>
      <c r="J10" s="422"/>
      <c r="K10" s="311"/>
      <c r="L10" s="122"/>
    </row>
    <row r="11" spans="1:13" customFormat="1" x14ac:dyDescent="0.25">
      <c r="A11" s="738"/>
      <c r="B11" s="422"/>
      <c r="C11" s="422"/>
      <c r="D11" s="422"/>
      <c r="E11" s="422"/>
      <c r="F11" s="422"/>
      <c r="G11" s="422"/>
      <c r="H11" s="422"/>
      <c r="I11" s="422"/>
      <c r="J11" s="422"/>
      <c r="K11" s="311"/>
      <c r="L11" s="122"/>
    </row>
    <row r="12" spans="1:13" customFormat="1" x14ac:dyDescent="0.25">
      <c r="A12" s="304"/>
      <c r="B12" s="301"/>
      <c r="C12" s="301"/>
      <c r="D12" s="301"/>
      <c r="E12" s="301"/>
      <c r="F12" s="301"/>
      <c r="G12" s="301"/>
      <c r="H12" s="301"/>
      <c r="I12" s="301"/>
      <c r="J12" s="301"/>
      <c r="K12" s="114"/>
      <c r="L12" s="122"/>
      <c r="M12" s="145"/>
    </row>
    <row r="13" spans="1:13" customFormat="1" ht="15" customHeight="1" x14ac:dyDescent="0.25">
      <c r="A13" s="738" t="s">
        <v>424</v>
      </c>
      <c r="B13" s="422"/>
      <c r="C13" s="422"/>
      <c r="D13" s="422"/>
      <c r="E13" s="422"/>
      <c r="F13" s="422"/>
      <c r="G13" s="422"/>
      <c r="H13" s="422"/>
      <c r="I13" s="422"/>
      <c r="J13" s="422"/>
      <c r="K13" s="93"/>
      <c r="L13" s="122"/>
      <c r="M13" s="145" t="str">
        <f>IF(ISBLANK(K13),"",IF(K13="Yes","Ok - Proceed","Stop – Needs Further Review"))</f>
        <v/>
      </c>
    </row>
    <row r="14" spans="1:13" customFormat="1" x14ac:dyDescent="0.25">
      <c r="A14" s="738"/>
      <c r="B14" s="422"/>
      <c r="C14" s="422"/>
      <c r="D14" s="422"/>
      <c r="E14" s="422"/>
      <c r="F14" s="422"/>
      <c r="G14" s="422"/>
      <c r="H14" s="422"/>
      <c r="I14" s="422"/>
      <c r="J14" s="422"/>
      <c r="K14" s="311"/>
      <c r="L14" s="122"/>
    </row>
    <row r="15" spans="1:13" customFormat="1" x14ac:dyDescent="0.25">
      <c r="A15" s="738"/>
      <c r="B15" s="422"/>
      <c r="C15" s="422"/>
      <c r="D15" s="422"/>
      <c r="E15" s="422"/>
      <c r="F15" s="422"/>
      <c r="G15" s="422"/>
      <c r="H15" s="422"/>
      <c r="I15" s="422"/>
      <c r="J15" s="422"/>
      <c r="K15" s="311"/>
      <c r="L15" s="122"/>
    </row>
    <row r="16" spans="1:13" customFormat="1" x14ac:dyDescent="0.25">
      <c r="A16" s="738"/>
      <c r="B16" s="422"/>
      <c r="C16" s="422"/>
      <c r="D16" s="422"/>
      <c r="E16" s="422"/>
      <c r="F16" s="422"/>
      <c r="G16" s="422"/>
      <c r="H16" s="422"/>
      <c r="I16" s="422"/>
      <c r="J16" s="422"/>
      <c r="K16" s="311"/>
      <c r="L16" s="122"/>
    </row>
    <row r="17" spans="1:13" x14ac:dyDescent="0.25">
      <c r="A17" s="112"/>
      <c r="B17" s="113"/>
      <c r="C17" s="113"/>
      <c r="D17" s="113"/>
      <c r="E17" s="113"/>
      <c r="F17" s="113"/>
      <c r="G17" s="113"/>
      <c r="H17" s="113"/>
      <c r="I17" s="113"/>
      <c r="J17" s="113"/>
      <c r="K17" s="114"/>
      <c r="L17" s="115"/>
      <c r="M17" s="303"/>
    </row>
    <row r="18" spans="1:13" ht="15" customHeight="1" x14ac:dyDescent="0.25">
      <c r="A18" s="739" t="s">
        <v>634</v>
      </c>
      <c r="B18" s="441"/>
      <c r="C18" s="441"/>
      <c r="D18" s="441"/>
      <c r="E18" s="441"/>
      <c r="F18" s="441"/>
      <c r="G18" s="441"/>
      <c r="H18" s="441"/>
      <c r="I18" s="441"/>
      <c r="J18" s="441"/>
      <c r="K18" s="93"/>
      <c r="L18" s="122"/>
      <c r="M18" s="145" t="str">
        <f>IF(ISBLANK(K18),"",IF(K18="No","Stop – Needs Further Review","Ok - Proceed"))</f>
        <v/>
      </c>
    </row>
    <row r="19" spans="1:13" ht="15" customHeight="1" x14ac:dyDescent="0.25">
      <c r="A19" s="739"/>
      <c r="B19" s="441"/>
      <c r="C19" s="441"/>
      <c r="D19" s="441"/>
      <c r="E19" s="441"/>
      <c r="F19" s="441"/>
      <c r="G19" s="441"/>
      <c r="H19" s="441"/>
      <c r="I19" s="441"/>
      <c r="J19" s="441"/>
      <c r="K19"/>
      <c r="L19" s="122"/>
      <c r="M19" s="145"/>
    </row>
    <row r="20" spans="1:13" ht="15" customHeight="1" x14ac:dyDescent="0.25">
      <c r="A20" s="739"/>
      <c r="B20" s="441"/>
      <c r="C20" s="441"/>
      <c r="D20" s="441"/>
      <c r="E20" s="441"/>
      <c r="F20" s="441"/>
      <c r="G20" s="441"/>
      <c r="H20" s="441"/>
      <c r="I20" s="441"/>
      <c r="J20" s="441"/>
      <c r="K20"/>
      <c r="L20" s="122"/>
      <c r="M20" s="145"/>
    </row>
    <row r="21" spans="1:13" x14ac:dyDescent="0.25">
      <c r="A21" s="739"/>
      <c r="B21" s="441"/>
      <c r="C21" s="441"/>
      <c r="D21" s="441"/>
      <c r="E21" s="441"/>
      <c r="F21" s="441"/>
      <c r="G21" s="441"/>
      <c r="H21" s="441"/>
      <c r="I21" s="441"/>
      <c r="J21" s="441"/>
      <c r="K21" s="114"/>
      <c r="L21" s="122"/>
      <c r="M21" s="145" t="str">
        <f t="shared" ref="M21:M22" si="1">IF(ISBLANK(K21),"",IF(K21="Yes","Ok - Proceed","Stop – Needs Further Review"))</f>
        <v/>
      </c>
    </row>
    <row r="22" spans="1:13" x14ac:dyDescent="0.25">
      <c r="A22" s="304"/>
      <c r="B22" s="301"/>
      <c r="C22" s="301"/>
      <c r="D22" s="301"/>
      <c r="E22" s="301"/>
      <c r="F22" s="301"/>
      <c r="G22" s="301"/>
      <c r="H22" s="301"/>
      <c r="I22" s="301"/>
      <c r="J22" s="301"/>
      <c r="K22" s="114"/>
      <c r="L22" s="122"/>
      <c r="M22" s="145" t="str">
        <f t="shared" si="1"/>
        <v/>
      </c>
    </row>
    <row r="23" spans="1:13" ht="15" customHeight="1" x14ac:dyDescent="0.25">
      <c r="A23" s="738" t="s">
        <v>422</v>
      </c>
      <c r="B23" s="422"/>
      <c r="C23" s="422"/>
      <c r="D23" s="422"/>
      <c r="E23" s="422"/>
      <c r="F23" s="422"/>
      <c r="G23" s="422"/>
      <c r="H23" s="422"/>
      <c r="I23" s="422"/>
      <c r="J23" s="422"/>
      <c r="K23" s="93"/>
      <c r="L23" s="122"/>
      <c r="M23" s="145" t="str">
        <f>IF(ISBLANK(K23),"",IF(K23="No","Stop – Needs Further Review","Ok - Proceed"))</f>
        <v/>
      </c>
    </row>
    <row r="24" spans="1:13" x14ac:dyDescent="0.25">
      <c r="A24" s="738"/>
      <c r="B24" s="422"/>
      <c r="C24" s="422"/>
      <c r="D24" s="422"/>
      <c r="E24" s="422"/>
      <c r="F24" s="422"/>
      <c r="G24" s="422"/>
      <c r="H24" s="422"/>
      <c r="I24" s="422"/>
      <c r="J24" s="422"/>
      <c r="K24" s="114"/>
      <c r="L24" s="122"/>
      <c r="M24" s="145" t="str">
        <f t="shared" ref="M24:M25" si="2">IF(ISBLANK(K24),"",IF(K24="Yes","Ok - Proceed","Stop – Needs Further Review"))</f>
        <v/>
      </c>
    </row>
    <row r="25" spans="1:13" x14ac:dyDescent="0.25">
      <c r="A25" s="304"/>
      <c r="B25" s="301"/>
      <c r="C25" s="301"/>
      <c r="D25" s="301"/>
      <c r="E25" s="301"/>
      <c r="F25" s="301"/>
      <c r="G25" s="301"/>
      <c r="H25" s="301"/>
      <c r="I25" s="301"/>
      <c r="J25" s="301"/>
      <c r="K25" s="114"/>
      <c r="L25" s="122"/>
      <c r="M25" s="145" t="str">
        <f t="shared" si="2"/>
        <v/>
      </c>
    </row>
    <row r="26" spans="1:13" ht="15" customHeight="1" x14ac:dyDescent="0.25">
      <c r="A26" s="739" t="s">
        <v>460</v>
      </c>
      <c r="B26" s="441"/>
      <c r="C26" s="441"/>
      <c r="D26" s="441"/>
      <c r="E26" s="441"/>
      <c r="F26" s="441"/>
      <c r="G26" s="441"/>
      <c r="H26" s="441"/>
      <c r="I26" s="441"/>
      <c r="J26" s="441"/>
      <c r="K26" s="93"/>
      <c r="L26" s="126"/>
      <c r="M26" s="145" t="str">
        <f>IF(ISBLANK(K26),"",IF(K26="Yes","Stop – Needs Further Review","Ok - Proceed"))</f>
        <v/>
      </c>
    </row>
    <row r="27" spans="1:13" x14ac:dyDescent="0.25">
      <c r="A27" s="739"/>
      <c r="B27" s="441"/>
      <c r="C27" s="441"/>
      <c r="D27" s="441"/>
      <c r="E27" s="441"/>
      <c r="F27" s="441"/>
      <c r="G27" s="441"/>
      <c r="H27" s="441"/>
      <c r="I27" s="441"/>
      <c r="J27" s="441"/>
      <c r="K27" s="114"/>
      <c r="L27" s="126"/>
      <c r="M27" s="145" t="str">
        <f t="shared" ref="M27:M28" si="3">IF(ISBLANK(K27),"",IF(K27="Yes","Ok - Proceed","Stop – Needs Further Review"))</f>
        <v/>
      </c>
    </row>
    <row r="28" spans="1:13" x14ac:dyDescent="0.25">
      <c r="A28" s="739"/>
      <c r="B28" s="441"/>
      <c r="C28" s="441"/>
      <c r="D28" s="441"/>
      <c r="E28" s="441"/>
      <c r="F28" s="441"/>
      <c r="G28" s="441"/>
      <c r="H28" s="441"/>
      <c r="I28" s="441"/>
      <c r="J28" s="441"/>
      <c r="K28" s="114"/>
      <c r="L28" s="122"/>
      <c r="M28" s="145" t="str">
        <f t="shared" si="3"/>
        <v/>
      </c>
    </row>
    <row r="29" spans="1:13" x14ac:dyDescent="0.25">
      <c r="A29" s="112"/>
      <c r="B29" s="113"/>
      <c r="C29" s="113"/>
      <c r="D29" s="113"/>
      <c r="E29" s="113"/>
      <c r="F29" s="113"/>
      <c r="G29" s="113"/>
      <c r="H29" s="113"/>
      <c r="I29" s="113"/>
      <c r="J29" s="113"/>
      <c r="K29" s="114"/>
      <c r="L29" s="115"/>
      <c r="M29" s="303"/>
    </row>
    <row r="30" spans="1:13" ht="14.45" customHeight="1" x14ac:dyDescent="0.25">
      <c r="A30" s="739" t="s">
        <v>461</v>
      </c>
      <c r="B30" s="441"/>
      <c r="C30" s="441"/>
      <c r="D30" s="441"/>
      <c r="E30" s="441"/>
      <c r="F30" s="441"/>
      <c r="G30" s="441"/>
      <c r="H30" s="441"/>
      <c r="I30" s="441"/>
      <c r="J30" s="441"/>
      <c r="K30" s="93"/>
      <c r="L30" s="122"/>
      <c r="M30" s="145" t="str">
        <f>IF(ISBLANK(K30),"",IF(K30="Yes","Ok - Proceed","Stop – Needs Further Review"))</f>
        <v/>
      </c>
    </row>
    <row r="31" spans="1:13" x14ac:dyDescent="0.25">
      <c r="A31" s="739"/>
      <c r="B31" s="441"/>
      <c r="C31" s="441"/>
      <c r="D31" s="441"/>
      <c r="E31" s="441"/>
      <c r="F31" s="441"/>
      <c r="G31" s="441"/>
      <c r="H31" s="441"/>
      <c r="I31" s="441"/>
      <c r="J31" s="441"/>
      <c r="K31" s="114"/>
      <c r="L31" s="122"/>
      <c r="M31" s="145" t="str">
        <f t="shared" ref="M31" si="4">IF(ISBLANK(K31),"",IF(K31="Yes","Ok - Proceed","Stop – Needs Further Review"))</f>
        <v/>
      </c>
    </row>
    <row r="32" spans="1:13" x14ac:dyDescent="0.25">
      <c r="A32" s="739"/>
      <c r="B32" s="441"/>
      <c r="C32" s="441"/>
      <c r="D32" s="441"/>
      <c r="E32" s="441"/>
      <c r="F32" s="441"/>
      <c r="G32" s="441"/>
      <c r="H32" s="441"/>
      <c r="I32" s="441"/>
      <c r="J32" s="441"/>
      <c r="K32" s="114"/>
      <c r="L32" s="122"/>
      <c r="M32" s="145"/>
    </row>
    <row r="33" spans="1:13" x14ac:dyDescent="0.25">
      <c r="A33" s="112"/>
      <c r="B33" s="113"/>
      <c r="C33" s="113"/>
      <c r="D33" s="113"/>
      <c r="E33" s="113"/>
      <c r="F33" s="113"/>
      <c r="G33" s="113"/>
      <c r="H33" s="113"/>
      <c r="I33" s="113"/>
      <c r="J33" s="113"/>
      <c r="K33" s="114"/>
      <c r="L33" s="115"/>
      <c r="M33" s="303"/>
    </row>
    <row r="34" spans="1:13" ht="15" customHeight="1" x14ac:dyDescent="0.25">
      <c r="A34" s="739" t="s">
        <v>425</v>
      </c>
      <c r="B34" s="441"/>
      <c r="C34" s="441"/>
      <c r="D34" s="441"/>
      <c r="E34" s="441"/>
      <c r="F34" s="441"/>
      <c r="G34" s="441"/>
      <c r="H34" s="441"/>
      <c r="I34" s="441"/>
      <c r="J34" s="441"/>
      <c r="K34" s="93"/>
      <c r="L34" s="122"/>
      <c r="M34" s="145" t="str">
        <f>IF(ISBLANK(K34),"",IF(K34="Yes","Ok - Proceed","Stop – Needs Further Review"))</f>
        <v/>
      </c>
    </row>
    <row r="35" spans="1:13" ht="15" customHeight="1" x14ac:dyDescent="0.25">
      <c r="A35" s="739"/>
      <c r="B35" s="441"/>
      <c r="C35" s="441"/>
      <c r="D35" s="441"/>
      <c r="E35" s="441"/>
      <c r="F35" s="441"/>
      <c r="G35" s="441"/>
      <c r="H35" s="441"/>
      <c r="I35" s="441"/>
      <c r="J35" s="441"/>
      <c r="K35" s="311"/>
      <c r="L35" s="312"/>
      <c r="M35"/>
    </row>
    <row r="36" spans="1:13" x14ac:dyDescent="0.25">
      <c r="A36" s="739"/>
      <c r="B36" s="441"/>
      <c r="C36" s="441"/>
      <c r="D36" s="441"/>
      <c r="E36" s="441"/>
      <c r="F36" s="441"/>
      <c r="G36" s="441"/>
      <c r="H36" s="441"/>
      <c r="I36" s="441"/>
      <c r="J36" s="441"/>
      <c r="K36" s="114"/>
      <c r="L36" s="122"/>
      <c r="M36" s="145" t="str">
        <f t="shared" ref="M36:M52" si="5">IF(ISBLANK(K36),"",IF(K36="Yes","Ok - Proceed","Stop – Needs Further Review"))</f>
        <v/>
      </c>
    </row>
    <row r="37" spans="1:13" x14ac:dyDescent="0.25">
      <c r="A37" s="146"/>
      <c r="B37" s="306"/>
      <c r="C37" s="306"/>
      <c r="D37" s="306"/>
      <c r="E37" s="306"/>
      <c r="F37" s="306"/>
      <c r="G37" s="306"/>
      <c r="H37" s="306"/>
      <c r="I37" s="306"/>
      <c r="J37" s="306"/>
      <c r="K37" s="114"/>
      <c r="L37" s="122"/>
      <c r="M37" s="145" t="str">
        <f t="shared" si="5"/>
        <v/>
      </c>
    </row>
    <row r="38" spans="1:13" customFormat="1" ht="14.45" customHeight="1" x14ac:dyDescent="0.25">
      <c r="A38" s="738" t="s">
        <v>427</v>
      </c>
      <c r="B38" s="422"/>
      <c r="C38" s="422"/>
      <c r="D38" s="422"/>
      <c r="E38" s="422"/>
      <c r="F38" s="422"/>
      <c r="G38" s="422"/>
      <c r="H38" s="422"/>
      <c r="I38" s="422"/>
      <c r="J38" s="422"/>
      <c r="K38" s="93"/>
      <c r="L38" s="122"/>
      <c r="M38" s="299" t="str">
        <f>IF(ISBLANK(K38),"",IF(K38="No","OK - Proceed","OK - Answer Questions 9a, 9b, and 9c"))</f>
        <v/>
      </c>
    </row>
    <row r="39" spans="1:13" customFormat="1" x14ac:dyDescent="0.25">
      <c r="A39" s="738"/>
      <c r="B39" s="422"/>
      <c r="C39" s="422"/>
      <c r="D39" s="422"/>
      <c r="E39" s="422"/>
      <c r="F39" s="422"/>
      <c r="G39" s="422"/>
      <c r="H39" s="422"/>
      <c r="I39" s="422"/>
      <c r="J39" s="422"/>
      <c r="K39" s="114"/>
      <c r="L39" s="122"/>
      <c r="M39" s="145" t="str">
        <f t="shared" ref="M39" si="6">IF(ISBLANK(K39),"",IF(K39="Yes","Ok - Proceed","Stop – Needs Further Review"))</f>
        <v/>
      </c>
    </row>
    <row r="40" spans="1:13" customFormat="1" x14ac:dyDescent="0.25">
      <c r="A40" s="738"/>
      <c r="B40" s="422"/>
      <c r="C40" s="422"/>
      <c r="D40" s="422"/>
      <c r="E40" s="422"/>
      <c r="F40" s="422"/>
      <c r="G40" s="422"/>
      <c r="H40" s="422"/>
      <c r="I40" s="422"/>
      <c r="J40" s="422"/>
      <c r="K40" s="114"/>
      <c r="L40" s="122"/>
      <c r="M40" s="145"/>
    </row>
    <row r="41" spans="1:13" customFormat="1" ht="14.45" customHeight="1" x14ac:dyDescent="0.25">
      <c r="A41" s="736" t="s">
        <v>426</v>
      </c>
      <c r="B41" s="737"/>
      <c r="C41" s="737"/>
      <c r="D41" s="737"/>
      <c r="E41" s="737"/>
      <c r="F41" s="737"/>
      <c r="G41" s="737"/>
      <c r="H41" s="737"/>
      <c r="I41" s="737"/>
      <c r="J41" s="737"/>
      <c r="K41" s="93"/>
      <c r="L41" s="122"/>
      <c r="M41" s="145" t="str">
        <f>IF(ISBLANK(K41),"",IF(K41="No","Stop – Needs Further Review","OK - Proceed"))</f>
        <v/>
      </c>
    </row>
    <row r="42" spans="1:13" customFormat="1" x14ac:dyDescent="0.25">
      <c r="A42" s="736"/>
      <c r="B42" s="737"/>
      <c r="C42" s="737"/>
      <c r="D42" s="737"/>
      <c r="E42" s="737"/>
      <c r="F42" s="737"/>
      <c r="G42" s="737"/>
      <c r="H42" s="737"/>
      <c r="I42" s="737"/>
      <c r="J42" s="737"/>
      <c r="K42" s="114"/>
      <c r="L42" s="122"/>
      <c r="M42" s="145" t="str">
        <f t="shared" ref="M42" si="7">IF(ISBLANK(K42),"",IF(K42="Yes","Ok - Proceed","Stop – Needs Further Review"))</f>
        <v/>
      </c>
    </row>
    <row r="43" spans="1:13" customFormat="1" x14ac:dyDescent="0.25">
      <c r="A43" s="304"/>
      <c r="B43" s="301"/>
      <c r="C43" s="301"/>
      <c r="D43" s="301"/>
      <c r="E43" s="301"/>
      <c r="F43" s="301"/>
      <c r="G43" s="301"/>
      <c r="H43" s="301"/>
      <c r="I43" s="301"/>
      <c r="J43" s="301"/>
      <c r="K43" s="114"/>
      <c r="L43" s="122"/>
      <c r="M43" s="145"/>
    </row>
    <row r="44" spans="1:13" customFormat="1" ht="14.45" customHeight="1" x14ac:dyDescent="0.25">
      <c r="A44" s="736" t="s">
        <v>428</v>
      </c>
      <c r="B44" s="737"/>
      <c r="C44" s="737"/>
      <c r="D44" s="737"/>
      <c r="E44" s="737"/>
      <c r="F44" s="737"/>
      <c r="G44" s="737"/>
      <c r="H44" s="737"/>
      <c r="I44" s="737"/>
      <c r="J44" s="737"/>
      <c r="K44" s="93"/>
      <c r="L44" s="122"/>
      <c r="M44" s="145" t="str">
        <f>IF(ISBLANK(K44),"",IF(K44="No","Stop – Needs Further Review","OK - Proceed"))</f>
        <v/>
      </c>
    </row>
    <row r="45" spans="1:13" customFormat="1" x14ac:dyDescent="0.25">
      <c r="A45" s="736"/>
      <c r="B45" s="737"/>
      <c r="C45" s="737"/>
      <c r="D45" s="737"/>
      <c r="E45" s="737"/>
      <c r="F45" s="737"/>
      <c r="G45" s="737"/>
      <c r="H45" s="737"/>
      <c r="I45" s="737"/>
      <c r="J45" s="737"/>
      <c r="K45" s="114"/>
      <c r="L45" s="122"/>
      <c r="M45" s="145" t="str">
        <f t="shared" ref="M45" si="8">IF(ISBLANK(K45),"",IF(K45="Yes","Ok - Proceed","Stop – Needs Further Review"))</f>
        <v/>
      </c>
    </row>
    <row r="46" spans="1:13" customFormat="1" x14ac:dyDescent="0.25">
      <c r="A46" s="304"/>
      <c r="B46" s="301"/>
      <c r="C46" s="301"/>
      <c r="D46" s="301"/>
      <c r="E46" s="301"/>
      <c r="F46" s="301"/>
      <c r="G46" s="301"/>
      <c r="H46" s="301"/>
      <c r="I46" s="301"/>
      <c r="J46" s="301"/>
      <c r="K46" s="114"/>
      <c r="L46" s="122"/>
      <c r="M46" s="145"/>
    </row>
    <row r="47" spans="1:13" customFormat="1" ht="14.45" customHeight="1" x14ac:dyDescent="0.25">
      <c r="A47" s="736" t="s">
        <v>429</v>
      </c>
      <c r="B47" s="737"/>
      <c r="C47" s="737"/>
      <c r="D47" s="737"/>
      <c r="E47" s="737"/>
      <c r="F47" s="737"/>
      <c r="G47" s="737"/>
      <c r="H47" s="737"/>
      <c r="I47" s="737"/>
      <c r="J47" s="737"/>
      <c r="K47" s="93"/>
      <c r="L47" s="122"/>
      <c r="M47" s="145" t="str">
        <f>IF(ISBLANK(K47),"",IF(K47="No","Stop – Needs Further Review","OK - Proceed"))</f>
        <v/>
      </c>
    </row>
    <row r="48" spans="1:13" customFormat="1" x14ac:dyDescent="0.25">
      <c r="A48" s="736"/>
      <c r="B48" s="737"/>
      <c r="C48" s="737"/>
      <c r="D48" s="737"/>
      <c r="E48" s="737"/>
      <c r="F48" s="737"/>
      <c r="G48" s="737"/>
      <c r="H48" s="737"/>
      <c r="I48" s="737"/>
      <c r="J48" s="737"/>
      <c r="K48" s="114"/>
      <c r="L48" s="122"/>
      <c r="M48" s="145" t="str">
        <f t="shared" ref="M48" si="9">IF(ISBLANK(K48),"",IF(K48="Yes","Ok - Proceed","Stop – Needs Further Review"))</f>
        <v/>
      </c>
    </row>
    <row r="49" spans="1:13" x14ac:dyDescent="0.25">
      <c r="A49" s="304"/>
      <c r="B49" s="301"/>
      <c r="C49" s="301"/>
      <c r="D49" s="301"/>
      <c r="E49" s="301"/>
      <c r="F49" s="301"/>
      <c r="G49" s="301"/>
      <c r="H49" s="301"/>
      <c r="I49" s="301"/>
      <c r="J49" s="301"/>
      <c r="K49" s="114"/>
      <c r="L49" s="122"/>
      <c r="M49" s="145"/>
    </row>
    <row r="50" spans="1:13" ht="15" customHeight="1" x14ac:dyDescent="0.25">
      <c r="A50" s="738" t="s">
        <v>430</v>
      </c>
      <c r="B50" s="422"/>
      <c r="C50" s="422"/>
      <c r="D50" s="422"/>
      <c r="E50" s="422"/>
      <c r="F50" s="422"/>
      <c r="G50" s="422"/>
      <c r="H50" s="422"/>
      <c r="I50" s="422"/>
      <c r="J50" s="422"/>
      <c r="K50" s="93"/>
      <c r="L50" s="122"/>
      <c r="M50" s="145" t="str">
        <f>IF(ISBLANK(K50),"",IF(K50="No","Stop – Needs Further Review","OK - Proceed"))</f>
        <v/>
      </c>
    </row>
    <row r="51" spans="1:13" ht="15" customHeight="1" x14ac:dyDescent="0.25">
      <c r="A51" s="738"/>
      <c r="B51" s="422"/>
      <c r="C51" s="422"/>
      <c r="D51" s="422"/>
      <c r="E51" s="422"/>
      <c r="F51" s="422"/>
      <c r="G51" s="422"/>
      <c r="H51" s="422"/>
      <c r="I51" s="422"/>
      <c r="J51" s="422"/>
      <c r="K51" s="311"/>
      <c r="L51" s="122"/>
      <c r="M51" s="145"/>
    </row>
    <row r="52" spans="1:13" x14ac:dyDescent="0.25">
      <c r="A52" s="268"/>
      <c r="B52" s="305"/>
      <c r="C52" s="305"/>
      <c r="D52" s="305"/>
      <c r="E52" s="305"/>
      <c r="F52" s="305"/>
      <c r="G52" s="305"/>
      <c r="H52" s="305"/>
      <c r="I52" s="305"/>
      <c r="J52" s="305"/>
      <c r="K52" s="114"/>
      <c r="L52" s="122"/>
      <c r="M52" s="145" t="str">
        <f t="shared" si="5"/>
        <v/>
      </c>
    </row>
    <row r="53" spans="1:13" ht="15" customHeight="1" x14ac:dyDescent="0.25">
      <c r="A53" s="738" t="s">
        <v>462</v>
      </c>
      <c r="B53" s="422"/>
      <c r="C53" s="422"/>
      <c r="D53" s="422"/>
      <c r="E53" s="422"/>
      <c r="F53" s="422"/>
      <c r="G53" s="422"/>
      <c r="H53" s="422"/>
      <c r="I53" s="422"/>
      <c r="J53" s="422"/>
      <c r="K53" s="93"/>
      <c r="L53" s="122"/>
      <c r="M53" s="145" t="str">
        <f>IF(ISBLANK(K53),"",IF(K53="No","Stop – Needs Further Review","OK - Proceed"))</f>
        <v/>
      </c>
    </row>
    <row r="54" spans="1:13" x14ac:dyDescent="0.25">
      <c r="A54" s="738"/>
      <c r="B54" s="422"/>
      <c r="C54" s="422"/>
      <c r="D54" s="422"/>
      <c r="E54" s="422"/>
      <c r="F54" s="422"/>
      <c r="G54" s="422"/>
      <c r="H54" s="422"/>
      <c r="I54" s="422"/>
      <c r="J54" s="422"/>
      <c r="K54" s="114"/>
      <c r="L54" s="122"/>
      <c r="M54" s="303"/>
    </row>
    <row r="55" spans="1:13" x14ac:dyDescent="0.25">
      <c r="A55" s="268"/>
      <c r="B55" s="305"/>
      <c r="C55" s="305"/>
      <c r="D55" s="305"/>
      <c r="E55" s="305"/>
      <c r="F55" s="305"/>
      <c r="G55" s="305"/>
      <c r="H55" s="305"/>
      <c r="I55" s="305"/>
      <c r="J55" s="305"/>
      <c r="K55" s="114"/>
      <c r="L55" s="122"/>
      <c r="M55" s="303"/>
    </row>
    <row r="56" spans="1:13" ht="15" customHeight="1" x14ac:dyDescent="0.25">
      <c r="A56" s="744" t="s">
        <v>463</v>
      </c>
      <c r="B56" s="505"/>
      <c r="C56" s="505"/>
      <c r="D56" s="505"/>
      <c r="E56" s="505"/>
      <c r="F56" s="505"/>
      <c r="G56" s="505"/>
      <c r="H56" s="505"/>
      <c r="I56" s="505"/>
      <c r="J56" s="505"/>
      <c r="K56" s="93"/>
      <c r="L56" s="122"/>
      <c r="M56" s="145" t="str">
        <f>IF(ISBLANK(K56),"",IF(K56="Yes","Ok - Proceed","Stop – Needs Further Review"))</f>
        <v/>
      </c>
    </row>
    <row r="57" spans="1:13" x14ac:dyDescent="0.25">
      <c r="A57" s="744"/>
      <c r="B57" s="505"/>
      <c r="C57" s="505"/>
      <c r="D57" s="505"/>
      <c r="E57" s="505"/>
      <c r="F57" s="505"/>
      <c r="G57" s="505"/>
      <c r="H57" s="505"/>
      <c r="I57" s="505"/>
      <c r="J57" s="505"/>
      <c r="K57" s="114"/>
      <c r="L57" s="122"/>
      <c r="M57" s="303"/>
    </row>
    <row r="58" spans="1:13" x14ac:dyDescent="0.25">
      <c r="A58" s="744"/>
      <c r="B58" s="505"/>
      <c r="C58" s="505"/>
      <c r="D58" s="505"/>
      <c r="E58" s="505"/>
      <c r="F58" s="505"/>
      <c r="G58" s="505"/>
      <c r="H58" s="505"/>
      <c r="I58" s="505"/>
      <c r="J58" s="505"/>
      <c r="K58" s="114"/>
      <c r="L58" s="122"/>
      <c r="M58" s="303"/>
    </row>
    <row r="59" spans="1:13" x14ac:dyDescent="0.25">
      <c r="A59" s="268"/>
      <c r="B59" s="305"/>
      <c r="C59" s="305"/>
      <c r="D59" s="305"/>
      <c r="E59" s="305"/>
      <c r="F59" s="305"/>
      <c r="G59" s="305"/>
      <c r="H59" s="305"/>
      <c r="I59" s="305"/>
      <c r="J59" s="305"/>
      <c r="K59" s="114"/>
      <c r="L59" s="122"/>
      <c r="M59" s="145"/>
    </row>
    <row r="60" spans="1:13" x14ac:dyDescent="0.25">
      <c r="A60" s="738" t="s">
        <v>431</v>
      </c>
      <c r="B60" s="422"/>
      <c r="C60" s="422"/>
      <c r="D60" s="422"/>
      <c r="E60" s="422"/>
      <c r="F60" s="422"/>
      <c r="G60" s="422"/>
      <c r="H60" s="422"/>
      <c r="I60" s="422"/>
      <c r="J60" s="422"/>
      <c r="K60" s="93"/>
      <c r="L60" s="122"/>
      <c r="M60" s="145" t="str">
        <f>IF(ISBLANK(K60),"",IF(K60="No","Stop – Needs Further Review","OK - Proceed"))</f>
        <v/>
      </c>
    </row>
    <row r="61" spans="1:13" x14ac:dyDescent="0.25">
      <c r="A61" s="738"/>
      <c r="B61" s="422"/>
      <c r="C61" s="422"/>
      <c r="D61" s="422"/>
      <c r="E61" s="422"/>
      <c r="F61" s="422"/>
      <c r="G61" s="422"/>
      <c r="H61" s="422"/>
      <c r="I61" s="422"/>
      <c r="J61" s="422"/>
      <c r="K61" s="114"/>
      <c r="L61" s="122"/>
      <c r="M61" s="145"/>
    </row>
    <row r="62" spans="1:13" x14ac:dyDescent="0.25">
      <c r="A62" s="738"/>
      <c r="B62" s="422"/>
      <c r="C62" s="422"/>
      <c r="D62" s="422"/>
      <c r="E62" s="422"/>
      <c r="F62" s="422"/>
      <c r="G62" s="422"/>
      <c r="H62" s="422"/>
      <c r="I62" s="422"/>
      <c r="J62" s="422"/>
      <c r="K62" s="114"/>
      <c r="L62" s="122"/>
      <c r="M62" s="145"/>
    </row>
    <row r="63" spans="1:13" x14ac:dyDescent="0.25">
      <c r="A63" s="268"/>
      <c r="B63" s="305"/>
      <c r="C63" s="305"/>
      <c r="D63" s="305"/>
      <c r="E63" s="305"/>
      <c r="F63" s="305"/>
      <c r="G63" s="305"/>
      <c r="H63" s="305"/>
      <c r="I63" s="305"/>
      <c r="J63" s="305"/>
      <c r="K63" s="114"/>
      <c r="L63" s="122"/>
      <c r="M63" s="145"/>
    </row>
    <row r="64" spans="1:13" ht="15.75" thickBot="1" x14ac:dyDescent="0.3">
      <c r="A64" s="462" t="s">
        <v>96</v>
      </c>
      <c r="B64" s="463"/>
      <c r="C64" s="463"/>
      <c r="D64" s="28"/>
      <c r="E64" s="28"/>
      <c r="F64" s="28"/>
      <c r="G64" s="28"/>
      <c r="H64" s="28"/>
      <c r="I64" s="28"/>
      <c r="J64" s="28"/>
      <c r="K64" s="114"/>
      <c r="L64" s="122"/>
    </row>
    <row r="65" spans="1:12" x14ac:dyDescent="0.25">
      <c r="A65" s="123"/>
      <c r="B65" s="727"/>
      <c r="C65" s="728"/>
      <c r="D65" s="728"/>
      <c r="E65" s="728"/>
      <c r="F65" s="728"/>
      <c r="G65" s="728"/>
      <c r="H65" s="728"/>
      <c r="I65" s="728"/>
      <c r="J65" s="728"/>
      <c r="K65" s="729"/>
      <c r="L65" s="122"/>
    </row>
    <row r="66" spans="1:12" x14ac:dyDescent="0.25">
      <c r="A66" s="123"/>
      <c r="B66" s="730"/>
      <c r="C66" s="731"/>
      <c r="D66" s="731"/>
      <c r="E66" s="731"/>
      <c r="F66" s="731"/>
      <c r="G66" s="731"/>
      <c r="H66" s="731"/>
      <c r="I66" s="731"/>
      <c r="J66" s="731"/>
      <c r="K66" s="732"/>
      <c r="L66" s="122"/>
    </row>
    <row r="67" spans="1:12" x14ac:dyDescent="0.25">
      <c r="A67" s="123"/>
      <c r="B67" s="730"/>
      <c r="C67" s="731"/>
      <c r="D67" s="731"/>
      <c r="E67" s="731"/>
      <c r="F67" s="731"/>
      <c r="G67" s="731"/>
      <c r="H67" s="731"/>
      <c r="I67" s="731"/>
      <c r="J67" s="731"/>
      <c r="K67" s="732"/>
      <c r="L67" s="122"/>
    </row>
    <row r="68" spans="1:12" x14ac:dyDescent="0.25">
      <c r="A68" s="123"/>
      <c r="B68" s="730"/>
      <c r="C68" s="731"/>
      <c r="D68" s="731"/>
      <c r="E68" s="731"/>
      <c r="F68" s="731"/>
      <c r="G68" s="731"/>
      <c r="H68" s="731"/>
      <c r="I68" s="731"/>
      <c r="J68" s="731"/>
      <c r="K68" s="732"/>
      <c r="L68" s="122"/>
    </row>
    <row r="69" spans="1:12" x14ac:dyDescent="0.25">
      <c r="A69" s="123"/>
      <c r="B69" s="730"/>
      <c r="C69" s="731"/>
      <c r="D69" s="731"/>
      <c r="E69" s="731"/>
      <c r="F69" s="731"/>
      <c r="G69" s="731"/>
      <c r="H69" s="731"/>
      <c r="I69" s="731"/>
      <c r="J69" s="731"/>
      <c r="K69" s="732"/>
      <c r="L69" s="122"/>
    </row>
    <row r="70" spans="1:12" x14ac:dyDescent="0.25">
      <c r="A70" s="123"/>
      <c r="B70" s="730"/>
      <c r="C70" s="731"/>
      <c r="D70" s="731"/>
      <c r="E70" s="731"/>
      <c r="F70" s="731"/>
      <c r="G70" s="731"/>
      <c r="H70" s="731"/>
      <c r="I70" s="731"/>
      <c r="J70" s="731"/>
      <c r="K70" s="732"/>
      <c r="L70" s="122"/>
    </row>
    <row r="71" spans="1:12" x14ac:dyDescent="0.25">
      <c r="A71" s="123"/>
      <c r="B71" s="730"/>
      <c r="C71" s="731"/>
      <c r="D71" s="731"/>
      <c r="E71" s="731"/>
      <c r="F71" s="731"/>
      <c r="G71" s="731"/>
      <c r="H71" s="731"/>
      <c r="I71" s="731"/>
      <c r="J71" s="731"/>
      <c r="K71" s="732"/>
      <c r="L71" s="122"/>
    </row>
    <row r="72" spans="1:12" x14ac:dyDescent="0.25">
      <c r="A72" s="123"/>
      <c r="B72" s="730"/>
      <c r="C72" s="731"/>
      <c r="D72" s="731"/>
      <c r="E72" s="731"/>
      <c r="F72" s="731"/>
      <c r="G72" s="731"/>
      <c r="H72" s="731"/>
      <c r="I72" s="731"/>
      <c r="J72" s="731"/>
      <c r="K72" s="732"/>
      <c r="L72" s="122"/>
    </row>
    <row r="73" spans="1:12" ht="15.75" thickBot="1" x14ac:dyDescent="0.3">
      <c r="A73" s="123"/>
      <c r="B73" s="733"/>
      <c r="C73" s="734"/>
      <c r="D73" s="734"/>
      <c r="E73" s="734"/>
      <c r="F73" s="734"/>
      <c r="G73" s="734"/>
      <c r="H73" s="734"/>
      <c r="I73" s="734"/>
      <c r="J73" s="734"/>
      <c r="K73" s="735"/>
      <c r="L73" s="122"/>
    </row>
    <row r="74" spans="1:12" x14ac:dyDescent="0.25">
      <c r="A74" s="123"/>
      <c r="B74" s="28"/>
      <c r="C74" s="28"/>
      <c r="D74" s="28"/>
      <c r="E74" s="28"/>
      <c r="F74" s="28"/>
      <c r="G74" s="28"/>
      <c r="H74" s="28"/>
      <c r="I74" s="28"/>
      <c r="J74" s="28"/>
      <c r="K74" s="114"/>
      <c r="L74" s="122"/>
    </row>
    <row r="75" spans="1:12" x14ac:dyDescent="0.25">
      <c r="A75" s="721" t="s">
        <v>97</v>
      </c>
      <c r="B75" s="517"/>
      <c r="C75" s="722"/>
      <c r="D75" s="723"/>
      <c r="E75" s="723"/>
      <c r="F75" s="723"/>
      <c r="G75" s="724"/>
      <c r="H75" s="308" t="s">
        <v>42</v>
      </c>
      <c r="I75" s="725"/>
      <c r="J75" s="726"/>
      <c r="K75" s="114"/>
      <c r="L75" s="122"/>
    </row>
    <row r="76" spans="1:12" x14ac:dyDescent="0.25">
      <c r="A76" s="123"/>
      <c r="B76" s="28"/>
      <c r="C76" s="28"/>
      <c r="D76" s="28"/>
      <c r="E76" s="28"/>
      <c r="F76" s="28"/>
      <c r="G76" s="28"/>
      <c r="H76" s="28"/>
      <c r="I76" s="28"/>
      <c r="J76" s="28"/>
      <c r="K76" s="114"/>
      <c r="L76" s="122"/>
    </row>
    <row r="77" spans="1:12" x14ac:dyDescent="0.25">
      <c r="A77" s="721" t="s">
        <v>98</v>
      </c>
      <c r="B77" s="517"/>
      <c r="C77" s="722"/>
      <c r="D77" s="723"/>
      <c r="E77" s="723"/>
      <c r="F77" s="723"/>
      <c r="G77" s="724"/>
      <c r="H77" s="308" t="s">
        <v>42</v>
      </c>
      <c r="I77" s="725"/>
      <c r="J77" s="726"/>
      <c r="K77" s="114"/>
      <c r="L77" s="122"/>
    </row>
    <row r="78" spans="1:12" ht="15.75" thickBot="1" x14ac:dyDescent="0.3">
      <c r="A78" s="73"/>
      <c r="B78" s="74"/>
      <c r="C78" s="74"/>
      <c r="D78" s="74"/>
      <c r="E78" s="74"/>
      <c r="F78" s="74"/>
      <c r="G78" s="74"/>
      <c r="H78" s="74"/>
      <c r="I78" s="74"/>
      <c r="J78" s="74"/>
      <c r="K78" s="139"/>
      <c r="L78" s="75"/>
    </row>
    <row r="79" spans="1:12" x14ac:dyDescent="0.25">
      <c r="A79" s="7"/>
      <c r="B79" s="7"/>
      <c r="C79" s="7"/>
      <c r="D79" s="7"/>
      <c r="E79" s="7"/>
      <c r="F79" s="7"/>
      <c r="G79" s="7"/>
      <c r="H79" s="7"/>
      <c r="I79" s="7"/>
      <c r="J79" s="7"/>
      <c r="K79" s="124"/>
      <c r="L79" s="7"/>
    </row>
    <row r="80" spans="1:12" x14ac:dyDescent="0.25">
      <c r="A80" s="7"/>
      <c r="B80" s="7"/>
      <c r="C80" s="7"/>
      <c r="D80" s="7"/>
      <c r="E80" s="7"/>
      <c r="F80" s="7"/>
      <c r="G80" s="7"/>
      <c r="H80" s="7"/>
      <c r="I80" s="7"/>
      <c r="J80" s="7"/>
      <c r="K80" s="124"/>
      <c r="L80" s="7"/>
    </row>
    <row r="81" spans="1:12" x14ac:dyDescent="0.25">
      <c r="A81" s="7"/>
      <c r="B81" s="7"/>
      <c r="C81" s="7"/>
      <c r="D81" s="7"/>
      <c r="E81" s="7"/>
      <c r="F81" s="7"/>
      <c r="G81" s="7"/>
      <c r="H81" s="7"/>
      <c r="I81" s="7"/>
      <c r="J81" s="7"/>
      <c r="K81" s="124"/>
      <c r="L81" s="7"/>
    </row>
    <row r="82" spans="1:12" x14ac:dyDescent="0.25">
      <c r="A82" s="7"/>
      <c r="B82" s="7"/>
      <c r="C82" s="7"/>
      <c r="D82" s="7"/>
      <c r="E82" s="7"/>
      <c r="F82" s="7"/>
      <c r="G82" s="7"/>
      <c r="H82" s="7"/>
      <c r="I82" s="7"/>
      <c r="J82" s="7"/>
      <c r="K82" s="124"/>
      <c r="L82" s="7"/>
    </row>
    <row r="83" spans="1:12" x14ac:dyDescent="0.25">
      <c r="A83" s="7"/>
      <c r="B83" s="7"/>
      <c r="C83" s="7"/>
      <c r="D83" s="7"/>
      <c r="E83" s="7"/>
      <c r="F83" s="7"/>
      <c r="G83" s="7"/>
      <c r="H83" s="7"/>
      <c r="I83" s="7"/>
      <c r="J83" s="7"/>
      <c r="K83" s="124"/>
      <c r="L83" s="7"/>
    </row>
    <row r="84" spans="1:12" x14ac:dyDescent="0.25">
      <c r="A84" s="7"/>
      <c r="B84" s="7"/>
      <c r="C84" s="7"/>
      <c r="D84" s="7"/>
      <c r="E84" s="7"/>
      <c r="F84" s="7"/>
      <c r="G84" s="7"/>
      <c r="H84" s="7"/>
      <c r="I84" s="7"/>
      <c r="J84" s="7"/>
      <c r="K84" s="124"/>
      <c r="L84" s="7"/>
    </row>
    <row r="85" spans="1:12" x14ac:dyDescent="0.25">
      <c r="A85" s="7"/>
      <c r="B85" s="7"/>
      <c r="C85" s="7"/>
      <c r="D85" s="7"/>
      <c r="E85" s="7"/>
      <c r="F85" s="7"/>
      <c r="G85" s="7"/>
      <c r="H85" s="7"/>
      <c r="I85" s="7"/>
      <c r="J85" s="7"/>
      <c r="K85" s="124"/>
      <c r="L85" s="7"/>
    </row>
    <row r="86" spans="1:12" x14ac:dyDescent="0.25">
      <c r="A86" s="7"/>
      <c r="B86" s="7"/>
      <c r="C86" s="7"/>
      <c r="D86" s="7"/>
      <c r="E86" s="7"/>
      <c r="F86" s="7"/>
      <c r="G86" s="7"/>
      <c r="H86" s="7"/>
      <c r="I86" s="7"/>
      <c r="J86" s="7"/>
      <c r="K86" s="124"/>
      <c r="L86" s="7"/>
    </row>
    <row r="87" spans="1:12" x14ac:dyDescent="0.25">
      <c r="A87" s="7"/>
      <c r="B87" s="7"/>
      <c r="C87" s="7"/>
      <c r="D87" s="7"/>
      <c r="E87" s="7"/>
      <c r="F87" s="7"/>
      <c r="G87" s="7"/>
      <c r="H87" s="7"/>
      <c r="I87" s="7"/>
      <c r="J87" s="7"/>
      <c r="K87" s="124"/>
      <c r="L87" s="7"/>
    </row>
    <row r="88" spans="1:12" x14ac:dyDescent="0.25">
      <c r="A88" s="7"/>
      <c r="B88" s="7"/>
      <c r="C88" s="7"/>
      <c r="D88" s="7"/>
      <c r="E88" s="7"/>
      <c r="F88" s="7"/>
      <c r="G88" s="7"/>
      <c r="H88" s="7"/>
      <c r="I88" s="7"/>
      <c r="J88" s="7"/>
      <c r="K88" s="124"/>
      <c r="L88" s="7"/>
    </row>
    <row r="89" spans="1:12" x14ac:dyDescent="0.25">
      <c r="A89" s="7"/>
      <c r="B89" s="7"/>
      <c r="C89" s="7"/>
      <c r="D89" s="7"/>
      <c r="E89" s="7"/>
      <c r="F89" s="7"/>
      <c r="G89" s="7"/>
      <c r="H89" s="7"/>
      <c r="I89" s="7"/>
      <c r="J89" s="7"/>
      <c r="K89" s="124"/>
      <c r="L89" s="7"/>
    </row>
    <row r="90" spans="1:12" x14ac:dyDescent="0.25">
      <c r="A90" s="7"/>
      <c r="B90" s="7"/>
      <c r="C90" s="7"/>
      <c r="D90" s="7"/>
      <c r="E90" s="7"/>
      <c r="F90" s="7"/>
      <c r="G90" s="7"/>
      <c r="H90" s="7"/>
      <c r="I90" s="7"/>
      <c r="J90" s="7"/>
      <c r="K90" s="124"/>
      <c r="L90" s="7"/>
    </row>
    <row r="91" spans="1:12" x14ac:dyDescent="0.25">
      <c r="A91" s="7"/>
      <c r="B91" s="7"/>
      <c r="C91" s="7"/>
      <c r="D91" s="7"/>
      <c r="E91" s="7"/>
      <c r="F91" s="7"/>
      <c r="G91" s="7"/>
      <c r="H91" s="7"/>
      <c r="I91" s="7"/>
      <c r="J91" s="7"/>
      <c r="K91" s="124"/>
      <c r="L91" s="7"/>
    </row>
    <row r="92" spans="1:12" x14ac:dyDescent="0.25">
      <c r="A92" s="7"/>
      <c r="B92" s="7"/>
      <c r="C92" s="7"/>
      <c r="D92" s="7"/>
      <c r="E92" s="7"/>
      <c r="F92" s="7"/>
      <c r="G92" s="7"/>
      <c r="H92" s="7"/>
      <c r="I92" s="7"/>
      <c r="J92" s="7"/>
      <c r="K92" s="124"/>
      <c r="L92" s="7"/>
    </row>
    <row r="93" spans="1:12" x14ac:dyDescent="0.25">
      <c r="A93" s="7"/>
      <c r="B93" s="7"/>
      <c r="C93" s="7"/>
      <c r="D93" s="7"/>
      <c r="E93" s="7"/>
      <c r="F93" s="7"/>
      <c r="G93" s="7"/>
      <c r="H93" s="7"/>
      <c r="I93" s="7"/>
      <c r="J93" s="7"/>
      <c r="K93" s="124"/>
      <c r="L93" s="7"/>
    </row>
    <row r="94" spans="1:12" x14ac:dyDescent="0.25">
      <c r="A94" s="7"/>
      <c r="B94" s="7"/>
      <c r="C94" s="7"/>
      <c r="D94" s="7"/>
      <c r="E94" s="7"/>
      <c r="F94" s="7"/>
      <c r="G94" s="7"/>
      <c r="H94" s="7"/>
      <c r="I94" s="7"/>
      <c r="J94" s="7"/>
      <c r="K94" s="124"/>
      <c r="L94" s="7"/>
    </row>
    <row r="95" spans="1:12" x14ac:dyDescent="0.25">
      <c r="A95" s="7"/>
      <c r="B95" s="7"/>
      <c r="C95" s="7"/>
      <c r="D95" s="7"/>
      <c r="E95" s="7"/>
      <c r="F95" s="7"/>
      <c r="G95" s="7"/>
      <c r="H95" s="7"/>
      <c r="I95" s="7"/>
      <c r="J95" s="7"/>
      <c r="K95" s="124"/>
      <c r="L95" s="7"/>
    </row>
    <row r="96" spans="1:12" x14ac:dyDescent="0.25">
      <c r="A96" s="7"/>
      <c r="B96" s="7"/>
      <c r="C96" s="7"/>
      <c r="D96" s="7"/>
      <c r="E96" s="7"/>
      <c r="F96" s="7"/>
      <c r="G96" s="7"/>
      <c r="H96" s="7"/>
      <c r="I96" s="7"/>
      <c r="J96" s="7"/>
      <c r="K96" s="124"/>
      <c r="L96" s="7"/>
    </row>
    <row r="97" spans="1:12" x14ac:dyDescent="0.25">
      <c r="A97" s="147"/>
      <c r="B97" s="147"/>
      <c r="C97" s="147"/>
      <c r="D97" s="147"/>
      <c r="E97" s="147"/>
      <c r="F97" s="147"/>
      <c r="G97" s="147"/>
      <c r="H97" s="147"/>
      <c r="I97" s="147"/>
      <c r="J97" s="147"/>
      <c r="K97" s="148"/>
      <c r="L97" s="147"/>
    </row>
    <row r="98" spans="1:12" x14ac:dyDescent="0.25">
      <c r="A98" s="147"/>
      <c r="B98" s="147"/>
      <c r="C98" s="147"/>
      <c r="D98" s="147"/>
      <c r="E98" s="147"/>
      <c r="F98" s="147"/>
      <c r="G98" s="147"/>
      <c r="H98" s="147"/>
      <c r="I98" s="147"/>
      <c r="J98" s="147"/>
      <c r="K98" s="148"/>
      <c r="L98" s="147"/>
    </row>
    <row r="99" spans="1:12" x14ac:dyDescent="0.25">
      <c r="A99" s="147"/>
      <c r="B99" s="147"/>
      <c r="C99" s="147"/>
      <c r="D99" s="147"/>
      <c r="E99" s="147"/>
      <c r="F99" s="147"/>
      <c r="G99" s="147"/>
      <c r="H99" s="147"/>
      <c r="I99" s="147"/>
      <c r="J99" s="147"/>
      <c r="K99" s="148"/>
      <c r="L99" s="147"/>
    </row>
    <row r="100" spans="1:12" x14ac:dyDescent="0.25">
      <c r="A100" s="147"/>
      <c r="B100" s="147"/>
      <c r="C100" s="147"/>
      <c r="D100" s="147"/>
      <c r="E100" s="147"/>
      <c r="F100" s="147"/>
      <c r="G100" s="147"/>
      <c r="H100" s="147"/>
      <c r="I100" s="147"/>
      <c r="J100" s="147"/>
      <c r="K100" s="148"/>
      <c r="L100" s="147"/>
    </row>
    <row r="101" spans="1:12" x14ac:dyDescent="0.25">
      <c r="A101" s="147"/>
      <c r="B101" s="147"/>
      <c r="C101" s="147"/>
      <c r="D101" s="147"/>
      <c r="E101" s="147"/>
      <c r="F101" s="147"/>
      <c r="G101" s="147"/>
      <c r="H101" s="147"/>
      <c r="I101" s="147"/>
      <c r="J101" s="147"/>
      <c r="K101" s="148"/>
      <c r="L101" s="147"/>
    </row>
    <row r="102" spans="1:12" x14ac:dyDescent="0.25">
      <c r="A102" s="147"/>
      <c r="B102" s="147"/>
      <c r="C102" s="147"/>
      <c r="D102" s="147"/>
      <c r="E102" s="147"/>
      <c r="F102" s="147"/>
      <c r="G102" s="147"/>
      <c r="H102" s="147"/>
      <c r="I102" s="147"/>
      <c r="J102" s="147"/>
      <c r="K102" s="148"/>
      <c r="L102" s="147"/>
    </row>
    <row r="103" spans="1:12" x14ac:dyDescent="0.25">
      <c r="A103" s="147"/>
      <c r="B103" s="147"/>
      <c r="C103" s="147"/>
      <c r="D103" s="147"/>
      <c r="E103" s="147"/>
      <c r="F103" s="147"/>
      <c r="G103" s="147"/>
      <c r="H103" s="147"/>
      <c r="I103" s="147"/>
      <c r="J103" s="147"/>
      <c r="K103" s="148"/>
      <c r="L103" s="147"/>
    </row>
    <row r="104" spans="1:12" x14ac:dyDescent="0.25">
      <c r="A104" s="147"/>
      <c r="B104" s="147"/>
      <c r="C104" s="147"/>
      <c r="D104" s="147"/>
      <c r="E104" s="147"/>
      <c r="F104" s="147"/>
      <c r="G104" s="147"/>
      <c r="H104" s="147"/>
      <c r="I104" s="147"/>
      <c r="J104" s="147"/>
      <c r="K104" s="148"/>
      <c r="L104" s="147"/>
    </row>
    <row r="105" spans="1:12" x14ac:dyDescent="0.25">
      <c r="A105" s="147"/>
      <c r="B105" s="147"/>
      <c r="C105" s="147"/>
      <c r="D105" s="147"/>
      <c r="E105" s="147"/>
      <c r="F105" s="147"/>
      <c r="G105" s="147"/>
      <c r="H105" s="147"/>
      <c r="I105" s="147"/>
      <c r="J105" s="147"/>
      <c r="K105" s="148"/>
      <c r="L105" s="147"/>
    </row>
    <row r="106" spans="1:12" x14ac:dyDescent="0.25">
      <c r="A106" s="147"/>
      <c r="B106" s="147"/>
      <c r="C106" s="147"/>
      <c r="D106" s="147"/>
      <c r="E106" s="147"/>
      <c r="F106" s="147"/>
      <c r="H106" s="147"/>
      <c r="I106" s="147"/>
      <c r="J106" s="147"/>
      <c r="K106" s="148"/>
      <c r="L106" s="147"/>
    </row>
  </sheetData>
  <mergeCells count="24">
    <mergeCell ref="A5:J8"/>
    <mergeCell ref="A9:J11"/>
    <mergeCell ref="A13:J16"/>
    <mergeCell ref="A30:J32"/>
    <mergeCell ref="A77:B77"/>
    <mergeCell ref="C77:G77"/>
    <mergeCell ref="I77:J77"/>
    <mergeCell ref="A64:C64"/>
    <mergeCell ref="B65:K73"/>
    <mergeCell ref="A75:B75"/>
    <mergeCell ref="C75:G75"/>
    <mergeCell ref="I75:J75"/>
    <mergeCell ref="A18:J21"/>
    <mergeCell ref="A50:J51"/>
    <mergeCell ref="A60:J62"/>
    <mergeCell ref="A47:J48"/>
    <mergeCell ref="A34:J36"/>
    <mergeCell ref="A23:J24"/>
    <mergeCell ref="A26:J28"/>
    <mergeCell ref="A53:J54"/>
    <mergeCell ref="A56:J58"/>
    <mergeCell ref="A38:J40"/>
    <mergeCell ref="A41:J42"/>
    <mergeCell ref="A44:J45"/>
  </mergeCells>
  <conditionalFormatting sqref="M34">
    <cfRule type="cellIs" dxfId="40" priority="54" operator="equal">
      <formula>$K$34</formula>
    </cfRule>
  </conditionalFormatting>
  <conditionalFormatting sqref="M30">
    <cfRule type="cellIs" dxfId="39" priority="48" operator="equal">
      <formula>$K$34</formula>
    </cfRule>
  </conditionalFormatting>
  <conditionalFormatting sqref="M13">
    <cfRule type="cellIs" dxfId="38" priority="25" operator="equal">
      <formula>$K$34</formula>
    </cfRule>
  </conditionalFormatting>
  <conditionalFormatting sqref="M5">
    <cfRule type="cellIs" dxfId="37" priority="31" operator="equal">
      <formula>$K$34</formula>
    </cfRule>
  </conditionalFormatting>
  <conditionalFormatting sqref="M9">
    <cfRule type="cellIs" dxfId="36" priority="28" operator="equal">
      <formula>$K$34</formula>
    </cfRule>
  </conditionalFormatting>
  <conditionalFormatting sqref="M38">
    <cfRule type="cellIs" dxfId="35" priority="1" operator="equal">
      <formula>"OK - Answer Questions 9a, 9b, and 9c"</formula>
    </cfRule>
  </conditionalFormatting>
  <pageMargins left="0.7" right="0.7" top="0.75" bottom="0.75" header="0.3" footer="0.3"/>
  <pageSetup scale="66"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55" operator="equal" id="{6B6B01C6-6A0C-4038-863A-8112D7797947}">
            <xm:f>'Master Tab'!$B$148</xm:f>
            <x14:dxf>
              <font>
                <b/>
                <i val="0"/>
                <color theme="0"/>
              </font>
              <fill>
                <patternFill>
                  <bgColor rgb="FFFF0000"/>
                </patternFill>
              </fill>
            </x14:dxf>
          </x14:cfRule>
          <x14:cfRule type="cellIs" priority="56" operator="equal" id="{80C36D36-20CC-4774-9D3D-830A63E258EF}">
            <xm:f>'Master Tab'!$B$147</xm:f>
            <x14:dxf>
              <font>
                <b/>
                <i val="0"/>
                <color theme="0"/>
              </font>
              <fill>
                <patternFill>
                  <bgColor rgb="FF00B050"/>
                </patternFill>
              </fill>
            </x14:dxf>
          </x14:cfRule>
          <xm:sqref>M1:M4 M51:M52 M17 M33:M34 M59 M29 M36:M37 M61:M1048576 M49 M8 M12 M43 M46</xm:sqref>
        </x14:conditionalFormatting>
        <x14:conditionalFormatting xmlns:xm="http://schemas.microsoft.com/office/excel/2006/main">
          <x14:cfRule type="cellIs" priority="49" operator="equal" id="{59EE7344-A021-49D3-B84B-AF14716A0B90}">
            <xm:f>'Master Tab'!$B$148</xm:f>
            <x14:dxf>
              <font>
                <b/>
                <i val="0"/>
                <color theme="0"/>
              </font>
              <fill>
                <patternFill>
                  <bgColor rgb="FFFF0000"/>
                </patternFill>
              </fill>
            </x14:dxf>
          </x14:cfRule>
          <x14:cfRule type="cellIs" priority="50" operator="equal" id="{338CC0FA-8DB5-4166-A107-A73DD343AA5E}">
            <xm:f>'Master Tab'!$B$147</xm:f>
            <x14:dxf>
              <font>
                <b/>
                <i val="0"/>
                <color theme="0"/>
              </font>
              <fill>
                <patternFill>
                  <bgColor rgb="FF00B050"/>
                </patternFill>
              </fill>
            </x14:dxf>
          </x14:cfRule>
          <xm:sqref>M30:M32</xm:sqref>
        </x14:conditionalFormatting>
        <x14:conditionalFormatting xmlns:xm="http://schemas.microsoft.com/office/excel/2006/main">
          <x14:cfRule type="cellIs" priority="38" operator="equal" id="{2CA5AC08-2661-42FB-B230-E340A4EE853C}">
            <xm:f>'Master Tab'!$B$148</xm:f>
            <x14:dxf>
              <font>
                <b/>
                <i val="0"/>
                <color theme="0"/>
              </font>
              <fill>
                <patternFill>
                  <bgColor rgb="FFFF0000"/>
                </patternFill>
              </fill>
            </x14:dxf>
          </x14:cfRule>
          <x14:cfRule type="cellIs" priority="39" operator="equal" id="{CE34B4EB-5731-4663-BEF3-EB624A94371C}">
            <xm:f>'Master Tab'!$B$147</xm:f>
            <x14:dxf>
              <font>
                <b/>
                <i val="0"/>
                <color theme="0"/>
              </font>
              <fill>
                <patternFill>
                  <bgColor rgb="FF00B050"/>
                </patternFill>
              </fill>
            </x14:dxf>
          </x14:cfRule>
          <xm:sqref>M60</xm:sqref>
        </x14:conditionalFormatting>
        <x14:conditionalFormatting xmlns:xm="http://schemas.microsoft.com/office/excel/2006/main">
          <x14:cfRule type="cellIs" priority="34" operator="equal" id="{5BFE5A28-A842-481D-A37C-49EC18D82518}">
            <xm:f>'Master Tab'!$B$148</xm:f>
            <x14:dxf>
              <font>
                <b/>
                <i val="0"/>
                <color theme="0"/>
              </font>
              <fill>
                <patternFill>
                  <bgColor rgb="FFFF0000"/>
                </patternFill>
              </fill>
            </x14:dxf>
          </x14:cfRule>
          <x14:cfRule type="cellIs" priority="35" operator="equal" id="{7041150D-3FB4-4BB2-8422-2239B39F7E69}">
            <xm:f>'Master Tab'!$B$147</xm:f>
            <x14:dxf>
              <font>
                <b/>
                <i val="0"/>
                <color theme="0"/>
              </font>
              <fill>
                <patternFill>
                  <bgColor rgb="FF00B050"/>
                </patternFill>
              </fill>
            </x14:dxf>
          </x14:cfRule>
          <xm:sqref>M50</xm:sqref>
        </x14:conditionalFormatting>
        <x14:conditionalFormatting xmlns:xm="http://schemas.microsoft.com/office/excel/2006/main">
          <x14:cfRule type="cellIs" priority="23" operator="equal" id="{4D4780BD-A7FC-4F44-A670-B79BCB15E7A3}">
            <xm:f>'Master Tab'!$B$148</xm:f>
            <x14:dxf>
              <font>
                <b/>
                <i val="0"/>
                <color theme="0"/>
              </font>
              <fill>
                <patternFill>
                  <bgColor rgb="FFFF0000"/>
                </patternFill>
              </fill>
            </x14:dxf>
          </x14:cfRule>
          <x14:cfRule type="cellIs" priority="24" operator="equal" id="{58BDF442-7488-4833-A1A4-B186D1D16A82}">
            <xm:f>'Master Tab'!$B$147</xm:f>
            <x14:dxf>
              <font>
                <b/>
                <i val="0"/>
                <color theme="0"/>
              </font>
              <fill>
                <patternFill>
                  <bgColor rgb="FF00B050"/>
                </patternFill>
              </fill>
            </x14:dxf>
          </x14:cfRule>
          <xm:sqref>M18:M28</xm:sqref>
        </x14:conditionalFormatting>
        <x14:conditionalFormatting xmlns:xm="http://schemas.microsoft.com/office/excel/2006/main">
          <x14:cfRule type="cellIs" priority="32" operator="equal" id="{50933C81-0121-4325-BC95-91C1C49D4516}">
            <xm:f>'Master Tab'!$B$148</xm:f>
            <x14:dxf>
              <font>
                <b/>
                <i val="0"/>
                <color theme="0"/>
              </font>
              <fill>
                <patternFill>
                  <bgColor rgb="FFFF0000"/>
                </patternFill>
              </fill>
            </x14:dxf>
          </x14:cfRule>
          <x14:cfRule type="cellIs" priority="33" operator="equal" id="{F9D2A83B-BB97-4B64-A856-A1F9412A970A}">
            <xm:f>'Master Tab'!$B$147</xm:f>
            <x14:dxf>
              <font>
                <b/>
                <i val="0"/>
                <color theme="0"/>
              </font>
              <fill>
                <patternFill>
                  <bgColor rgb="FF00B050"/>
                </patternFill>
              </fill>
            </x14:dxf>
          </x14:cfRule>
          <xm:sqref>M5</xm:sqref>
        </x14:conditionalFormatting>
        <x14:conditionalFormatting xmlns:xm="http://schemas.microsoft.com/office/excel/2006/main">
          <x14:cfRule type="cellIs" priority="29" operator="equal" id="{F6E8938D-D227-4ADB-BFF2-2F5830EE5A41}">
            <xm:f>'Master Tab'!$B$148</xm:f>
            <x14:dxf>
              <font>
                <b/>
                <i val="0"/>
                <color theme="0"/>
              </font>
              <fill>
                <patternFill>
                  <bgColor rgb="FFFF0000"/>
                </patternFill>
              </fill>
            </x14:dxf>
          </x14:cfRule>
          <x14:cfRule type="cellIs" priority="30" operator="equal" id="{88027030-0011-4511-A416-EBA466899146}">
            <xm:f>'Master Tab'!$B$147</xm:f>
            <x14:dxf>
              <font>
                <b/>
                <i val="0"/>
                <color theme="0"/>
              </font>
              <fill>
                <patternFill>
                  <bgColor rgb="FF00B050"/>
                </patternFill>
              </fill>
            </x14:dxf>
          </x14:cfRule>
          <xm:sqref>M9</xm:sqref>
        </x14:conditionalFormatting>
        <x14:conditionalFormatting xmlns:xm="http://schemas.microsoft.com/office/excel/2006/main">
          <x14:cfRule type="cellIs" priority="26" operator="equal" id="{B5BECAC9-40C0-489D-913F-0A5A845EF73B}">
            <xm:f>'Master Tab'!$B$148</xm:f>
            <x14:dxf>
              <font>
                <b/>
                <i val="0"/>
                <color theme="0"/>
              </font>
              <fill>
                <patternFill>
                  <bgColor rgb="FFFF0000"/>
                </patternFill>
              </fill>
            </x14:dxf>
          </x14:cfRule>
          <x14:cfRule type="cellIs" priority="27" operator="equal" id="{F19601C9-C23F-4E73-BBEE-CB0ABF98FA67}">
            <xm:f>'Master Tab'!$B$147</xm:f>
            <x14:dxf>
              <font>
                <b/>
                <i val="0"/>
                <color theme="0"/>
              </font>
              <fill>
                <patternFill>
                  <bgColor rgb="FF00B050"/>
                </patternFill>
              </fill>
            </x14:dxf>
          </x14:cfRule>
          <xm:sqref>M13</xm:sqref>
        </x14:conditionalFormatting>
        <x14:conditionalFormatting xmlns:xm="http://schemas.microsoft.com/office/excel/2006/main">
          <x14:cfRule type="cellIs" priority="17" operator="equal" id="{BF202E5F-591C-402B-A2FC-0907BC1E9A2D}">
            <xm:f>'Master Tab'!$B$148</xm:f>
            <x14:dxf>
              <font>
                <b/>
                <i val="0"/>
                <color theme="0"/>
              </font>
              <fill>
                <patternFill>
                  <bgColor rgb="FFFF0000"/>
                </patternFill>
              </fill>
            </x14:dxf>
          </x14:cfRule>
          <x14:cfRule type="cellIs" priority="18" operator="equal" id="{A8A364D1-40F4-451B-9180-3910B0C798F2}">
            <xm:f>'Master Tab'!$B$147</xm:f>
            <x14:dxf>
              <font>
                <b/>
                <i val="0"/>
                <color theme="0"/>
              </font>
              <fill>
                <patternFill>
                  <bgColor rgb="FF00B050"/>
                </patternFill>
              </fill>
            </x14:dxf>
          </x14:cfRule>
          <xm:sqref>M54:M55</xm:sqref>
        </x14:conditionalFormatting>
        <x14:conditionalFormatting xmlns:xm="http://schemas.microsoft.com/office/excel/2006/main">
          <x14:cfRule type="cellIs" priority="15" operator="equal" id="{E08BB4BD-6ECC-47B0-A8A3-DEA949F85770}">
            <xm:f>'Master Tab'!$B$148</xm:f>
            <x14:dxf>
              <font>
                <b/>
                <i val="0"/>
                <color theme="0"/>
              </font>
              <fill>
                <patternFill>
                  <bgColor rgb="FFFF0000"/>
                </patternFill>
              </fill>
            </x14:dxf>
          </x14:cfRule>
          <x14:cfRule type="cellIs" priority="16" operator="equal" id="{05C9ECFB-8AFF-461B-BC90-BB99C5F1F949}">
            <xm:f>'Master Tab'!$B$147</xm:f>
            <x14:dxf>
              <font>
                <b/>
                <i val="0"/>
                <color theme="0"/>
              </font>
              <fill>
                <patternFill>
                  <bgColor rgb="FF00B050"/>
                </patternFill>
              </fill>
            </x14:dxf>
          </x14:cfRule>
          <xm:sqref>M57:M58</xm:sqref>
        </x14:conditionalFormatting>
        <x14:conditionalFormatting xmlns:xm="http://schemas.microsoft.com/office/excel/2006/main">
          <x14:cfRule type="cellIs" priority="13" operator="equal" id="{6B92B428-F62D-4A0E-82EF-556F82A9AFD7}">
            <xm:f>'Master Tab'!$B$148</xm:f>
            <x14:dxf>
              <font>
                <b/>
                <i val="0"/>
                <color theme="0"/>
              </font>
              <fill>
                <patternFill>
                  <bgColor rgb="FFFF0000"/>
                </patternFill>
              </fill>
            </x14:dxf>
          </x14:cfRule>
          <x14:cfRule type="cellIs" priority="14" operator="equal" id="{2FED8E7E-5A7B-4894-ACF6-0BC1AFF4FE99}">
            <xm:f>'Master Tab'!$B$147</xm:f>
            <x14:dxf>
              <font>
                <b/>
                <i val="0"/>
                <color theme="0"/>
              </font>
              <fill>
                <patternFill>
                  <bgColor rgb="FF00B050"/>
                </patternFill>
              </fill>
            </x14:dxf>
          </x14:cfRule>
          <xm:sqref>M56</xm:sqref>
        </x14:conditionalFormatting>
        <x14:conditionalFormatting xmlns:xm="http://schemas.microsoft.com/office/excel/2006/main">
          <x14:cfRule type="cellIs" priority="11" operator="equal" id="{1195F652-026B-4ACE-A567-5A9B928D497A}">
            <xm:f>'Master Tab'!$B$148</xm:f>
            <x14:dxf>
              <font>
                <b/>
                <i val="0"/>
                <color theme="0"/>
              </font>
              <fill>
                <patternFill>
                  <bgColor rgb="FFFF0000"/>
                </patternFill>
              </fill>
            </x14:dxf>
          </x14:cfRule>
          <x14:cfRule type="cellIs" priority="12" operator="equal" id="{43ACC792-3C6D-4165-93AF-5C3D8D591945}">
            <xm:f>'Master Tab'!$B$147</xm:f>
            <x14:dxf>
              <font>
                <b/>
                <i val="0"/>
                <color theme="0"/>
              </font>
              <fill>
                <patternFill>
                  <bgColor rgb="FF00B050"/>
                </patternFill>
              </fill>
            </x14:dxf>
          </x14:cfRule>
          <xm:sqref>M53</xm:sqref>
        </x14:conditionalFormatting>
        <x14:conditionalFormatting xmlns:xm="http://schemas.microsoft.com/office/excel/2006/main">
          <x14:cfRule type="cellIs" priority="9" operator="equal" id="{884CA099-EBFE-4973-B080-007111809812}">
            <xm:f>'Master Tab'!$B$148</xm:f>
            <x14:dxf>
              <font>
                <b/>
                <i val="0"/>
                <color theme="0"/>
              </font>
              <fill>
                <patternFill>
                  <bgColor rgb="FFFF0000"/>
                </patternFill>
              </fill>
            </x14:dxf>
          </x14:cfRule>
          <x14:cfRule type="cellIs" priority="10" operator="equal" id="{793BE0F8-4325-4638-B3E2-C5ED819BE640}">
            <xm:f>'Master Tab'!$B$147</xm:f>
            <x14:dxf>
              <font>
                <b/>
                <i val="0"/>
                <color theme="0"/>
              </font>
              <fill>
                <patternFill>
                  <bgColor rgb="FF00B050"/>
                </patternFill>
              </fill>
            </x14:dxf>
          </x14:cfRule>
          <xm:sqref>M38:M40</xm:sqref>
        </x14:conditionalFormatting>
        <x14:conditionalFormatting xmlns:xm="http://schemas.microsoft.com/office/excel/2006/main">
          <x14:cfRule type="cellIs" priority="7" operator="equal" id="{490DD914-0ED2-463B-AFA0-DD1E481F4743}">
            <xm:f>'Master Tab'!$B$148</xm:f>
            <x14:dxf>
              <font>
                <b/>
                <i val="0"/>
                <color theme="0"/>
              </font>
              <fill>
                <patternFill>
                  <bgColor rgb="FFFF0000"/>
                </patternFill>
              </fill>
            </x14:dxf>
          </x14:cfRule>
          <x14:cfRule type="cellIs" priority="8" operator="equal" id="{C4014584-1A1E-4ADF-811D-E45235C2C8C4}">
            <xm:f>'Master Tab'!$B$147</xm:f>
            <x14:dxf>
              <font>
                <b/>
                <i val="0"/>
                <color theme="0"/>
              </font>
              <fill>
                <patternFill>
                  <bgColor rgb="FF00B050"/>
                </patternFill>
              </fill>
            </x14:dxf>
          </x14:cfRule>
          <xm:sqref>M41:M42</xm:sqref>
        </x14:conditionalFormatting>
        <x14:conditionalFormatting xmlns:xm="http://schemas.microsoft.com/office/excel/2006/main">
          <x14:cfRule type="cellIs" priority="5" operator="equal" id="{28B1FF93-9FD4-4EB2-9CAA-0863CCFCB41E}">
            <xm:f>'Master Tab'!$B$148</xm:f>
            <x14:dxf>
              <font>
                <b/>
                <i val="0"/>
                <color theme="0"/>
              </font>
              <fill>
                <patternFill>
                  <bgColor rgb="FFFF0000"/>
                </patternFill>
              </fill>
            </x14:dxf>
          </x14:cfRule>
          <x14:cfRule type="cellIs" priority="6" operator="equal" id="{04000275-3E9D-4E53-9638-3BDF435E550B}">
            <xm:f>'Master Tab'!$B$147</xm:f>
            <x14:dxf>
              <font>
                <b/>
                <i val="0"/>
                <color theme="0"/>
              </font>
              <fill>
                <patternFill>
                  <bgColor rgb="FF00B050"/>
                </patternFill>
              </fill>
            </x14:dxf>
          </x14:cfRule>
          <xm:sqref>M44:M45</xm:sqref>
        </x14:conditionalFormatting>
        <x14:conditionalFormatting xmlns:xm="http://schemas.microsoft.com/office/excel/2006/main">
          <x14:cfRule type="cellIs" priority="3" operator="equal" id="{88FEAEFC-5269-4B1A-BBE6-B6115B07C127}">
            <xm:f>'Master Tab'!$B$148</xm:f>
            <x14:dxf>
              <font>
                <b/>
                <i val="0"/>
                <color theme="0"/>
              </font>
              <fill>
                <patternFill>
                  <bgColor rgb="FFFF0000"/>
                </patternFill>
              </fill>
            </x14:dxf>
          </x14:cfRule>
          <x14:cfRule type="cellIs" priority="4" operator="equal" id="{5DE08415-3DC0-4E90-9310-ADB76627DB8D}">
            <xm:f>'Master Tab'!$B$147</xm:f>
            <x14:dxf>
              <font>
                <b/>
                <i val="0"/>
                <color theme="0"/>
              </font>
              <fill>
                <patternFill>
                  <bgColor rgb="FF00B050"/>
                </patternFill>
              </fill>
            </x14:dxf>
          </x14:cfRule>
          <xm:sqref>M47:M48</xm:sqref>
        </x14:conditionalFormatting>
        <x14:conditionalFormatting xmlns:xm="http://schemas.microsoft.com/office/excel/2006/main">
          <x14:cfRule type="cellIs" priority="2" operator="equal" id="{F28439FF-4B4E-4783-9ABF-8FB8A8047655}">
            <xm:f>'Master Tab'!$B$152</xm:f>
            <x14:dxf>
              <fill>
                <patternFill>
                  <bgColor rgb="FF00B050"/>
                </patternFill>
              </fill>
            </x14:dxf>
          </x14:cfRule>
          <xm:sqref>M38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'Master Tab'!$B$3:$B$5</xm:f>
          </x14:formula1>
          <xm:sqref>K60 K50 K41 K53 K44 K47 K18</xm:sqref>
        </x14:dataValidation>
        <x14:dataValidation type="list" allowBlank="1" showInputMessage="1" showErrorMessage="1">
          <x14:formula1>
            <xm:f>'Master Tab'!$B$3:$B$4</xm:f>
          </x14:formula1>
          <xm:sqref>K56 K30 K5 K13 K9 K23 K26 K34 K38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topLeftCell="A136" workbookViewId="0">
      <selection activeCell="C165" sqref="C165"/>
    </sheetView>
  </sheetViews>
  <sheetFormatPr defaultColWidth="9.140625" defaultRowHeight="15" x14ac:dyDescent="0.25"/>
  <cols>
    <col min="1" max="1" width="9.140625" style="37"/>
    <col min="2" max="2" width="53.28515625" style="37" bestFit="1" customWidth="1"/>
    <col min="3" max="3" width="13.85546875" style="37" bestFit="1" customWidth="1"/>
    <col min="4" max="4" width="41.28515625" style="37" bestFit="1" customWidth="1"/>
    <col min="5" max="5" width="11.140625" style="37" bestFit="1" customWidth="1"/>
    <col min="6" max="6" width="9.140625" style="37"/>
    <col min="7" max="7" width="12.140625" style="37" bestFit="1" customWidth="1"/>
    <col min="8" max="8" width="9.140625" style="37"/>
    <col min="9" max="9" width="23.7109375" style="37" bestFit="1" customWidth="1"/>
    <col min="10" max="16384" width="9.140625" style="37"/>
  </cols>
  <sheetData>
    <row r="1" spans="1:7" x14ac:dyDescent="0.25">
      <c r="A1" s="228" t="s">
        <v>279</v>
      </c>
    </row>
    <row r="2" spans="1:7" x14ac:dyDescent="0.25">
      <c r="A2" s="228"/>
    </row>
    <row r="3" spans="1:7" x14ac:dyDescent="0.25">
      <c r="B3" s="37" t="s">
        <v>9</v>
      </c>
      <c r="C3" s="37" t="s">
        <v>9</v>
      </c>
    </row>
    <row r="4" spans="1:7" x14ac:dyDescent="0.25">
      <c r="B4" s="37" t="s">
        <v>10</v>
      </c>
      <c r="C4" s="37" t="s">
        <v>43</v>
      </c>
    </row>
    <row r="5" spans="1:7" x14ac:dyDescent="0.25">
      <c r="B5" s="37" t="s">
        <v>43</v>
      </c>
    </row>
    <row r="7" spans="1:7" x14ac:dyDescent="0.25">
      <c r="A7" s="228" t="s">
        <v>278</v>
      </c>
    </row>
    <row r="8" spans="1:7" x14ac:dyDescent="0.25">
      <c r="A8" s="228"/>
    </row>
    <row r="9" spans="1:7" x14ac:dyDescent="0.25">
      <c r="B9" s="38" t="s">
        <v>220</v>
      </c>
      <c r="C9" s="229"/>
      <c r="D9" s="39"/>
      <c r="E9" s="229"/>
      <c r="F9" s="39"/>
      <c r="G9" s="39"/>
    </row>
    <row r="10" spans="1:7" x14ac:dyDescent="0.25">
      <c r="B10" s="38" t="s">
        <v>221</v>
      </c>
      <c r="C10" s="229"/>
      <c r="D10" s="39"/>
      <c r="E10" s="229"/>
      <c r="F10" s="39"/>
      <c r="G10" s="39"/>
    </row>
    <row r="11" spans="1:7" x14ac:dyDescent="0.25">
      <c r="B11" s="39" t="s">
        <v>222</v>
      </c>
      <c r="C11" s="229"/>
      <c r="D11" s="229"/>
      <c r="E11" s="229"/>
      <c r="F11" s="39"/>
      <c r="G11" s="229"/>
    </row>
    <row r="12" spans="1:7" x14ac:dyDescent="0.25">
      <c r="B12" s="39" t="s">
        <v>223</v>
      </c>
      <c r="C12" s="229"/>
      <c r="D12" s="229"/>
      <c r="E12" s="229"/>
      <c r="F12" s="229"/>
      <c r="G12" s="229"/>
    </row>
    <row r="13" spans="1:7" x14ac:dyDescent="0.25">
      <c r="B13" s="39" t="s">
        <v>315</v>
      </c>
      <c r="C13" s="229"/>
      <c r="D13" s="229"/>
      <c r="E13" s="229"/>
      <c r="F13" s="229"/>
      <c r="G13" s="229"/>
    </row>
    <row r="14" spans="1:7" x14ac:dyDescent="0.25">
      <c r="B14" s="39"/>
      <c r="C14" s="229"/>
      <c r="D14" s="229"/>
      <c r="E14" s="229"/>
      <c r="F14" s="229"/>
      <c r="G14" s="229"/>
    </row>
    <row r="15" spans="1:7" x14ac:dyDescent="0.25">
      <c r="B15" s="39" t="s">
        <v>302</v>
      </c>
      <c r="C15" s="229"/>
      <c r="D15" s="229"/>
      <c r="E15" s="229"/>
      <c r="F15" s="229"/>
      <c r="G15" s="229"/>
    </row>
    <row r="16" spans="1:7" x14ac:dyDescent="0.25">
      <c r="B16" s="39" t="s">
        <v>303</v>
      </c>
    </row>
    <row r="17" spans="2:3" x14ac:dyDescent="0.25">
      <c r="B17" s="39" t="s">
        <v>304</v>
      </c>
    </row>
    <row r="18" spans="2:3" x14ac:dyDescent="0.25">
      <c r="B18" s="39" t="s">
        <v>305</v>
      </c>
    </row>
    <row r="19" spans="2:3" x14ac:dyDescent="0.25">
      <c r="B19" s="39" t="s">
        <v>306</v>
      </c>
    </row>
    <row r="20" spans="2:3" x14ac:dyDescent="0.25">
      <c r="B20" s="39" t="s">
        <v>307</v>
      </c>
      <c r="C20" s="196"/>
    </row>
    <row r="21" spans="2:3" x14ac:dyDescent="0.25">
      <c r="B21" s="38"/>
      <c r="C21" s="196"/>
    </row>
    <row r="22" spans="2:3" x14ac:dyDescent="0.25">
      <c r="B22" s="39" t="s">
        <v>388</v>
      </c>
      <c r="C22" s="196"/>
    </row>
    <row r="23" spans="2:3" x14ac:dyDescent="0.25">
      <c r="B23" s="39" t="s">
        <v>396</v>
      </c>
      <c r="C23" s="196"/>
    </row>
    <row r="24" spans="2:3" x14ac:dyDescent="0.25">
      <c r="B24" s="39" t="s">
        <v>198</v>
      </c>
      <c r="C24" s="196"/>
    </row>
    <row r="25" spans="2:3" x14ac:dyDescent="0.25">
      <c r="B25" s="39" t="s">
        <v>199</v>
      </c>
      <c r="C25" s="196"/>
    </row>
    <row r="26" spans="2:3" x14ac:dyDescent="0.25">
      <c r="B26" s="38" t="s">
        <v>186</v>
      </c>
      <c r="C26" s="196"/>
    </row>
    <row r="27" spans="2:3" x14ac:dyDescent="0.25">
      <c r="B27" s="38" t="s">
        <v>293</v>
      </c>
      <c r="C27" s="196"/>
    </row>
    <row r="28" spans="2:3" x14ac:dyDescent="0.25">
      <c r="B28" s="38" t="s">
        <v>187</v>
      </c>
      <c r="C28" s="196"/>
    </row>
    <row r="29" spans="2:3" x14ac:dyDescent="0.25">
      <c r="B29" s="38" t="s">
        <v>197</v>
      </c>
      <c r="C29" s="196"/>
    </row>
    <row r="30" spans="2:3" x14ac:dyDescent="0.25">
      <c r="B30" s="38" t="s">
        <v>195</v>
      </c>
      <c r="C30" s="196"/>
    </row>
    <row r="31" spans="2:3" x14ac:dyDescent="0.25">
      <c r="B31" s="38" t="s">
        <v>196</v>
      </c>
      <c r="C31" s="196"/>
    </row>
    <row r="32" spans="2:3" x14ac:dyDescent="0.25">
      <c r="B32" s="38" t="s">
        <v>189</v>
      </c>
      <c r="C32" s="196"/>
    </row>
    <row r="33" spans="2:3" x14ac:dyDescent="0.25">
      <c r="B33" s="38" t="s">
        <v>188</v>
      </c>
      <c r="C33" s="196"/>
    </row>
    <row r="34" spans="2:3" x14ac:dyDescent="0.25">
      <c r="B34" s="38" t="s">
        <v>185</v>
      </c>
      <c r="C34" s="196"/>
    </row>
    <row r="35" spans="2:3" x14ac:dyDescent="0.25">
      <c r="B35" s="38" t="s">
        <v>194</v>
      </c>
      <c r="C35" s="196"/>
    </row>
    <row r="36" spans="2:3" x14ac:dyDescent="0.25">
      <c r="B36" s="38" t="s">
        <v>191</v>
      </c>
      <c r="C36" s="196"/>
    </row>
    <row r="37" spans="2:3" x14ac:dyDescent="0.25">
      <c r="B37" s="38" t="s">
        <v>190</v>
      </c>
      <c r="C37" s="196"/>
    </row>
    <row r="38" spans="2:3" x14ac:dyDescent="0.25">
      <c r="B38" s="38" t="s">
        <v>192</v>
      </c>
      <c r="C38" s="196"/>
    </row>
    <row r="39" spans="2:3" x14ac:dyDescent="0.25">
      <c r="B39" s="38" t="s">
        <v>193</v>
      </c>
      <c r="C39" s="196"/>
    </row>
    <row r="40" spans="2:3" x14ac:dyDescent="0.25">
      <c r="B40" s="38" t="s">
        <v>314</v>
      </c>
      <c r="C40" s="196"/>
    </row>
    <row r="41" spans="2:3" x14ac:dyDescent="0.25">
      <c r="C41" s="196"/>
    </row>
    <row r="42" spans="2:3" x14ac:dyDescent="0.25">
      <c r="B42" s="39" t="s">
        <v>149</v>
      </c>
      <c r="C42" s="196"/>
    </row>
    <row r="43" spans="2:3" x14ac:dyDescent="0.25">
      <c r="B43" s="39" t="s">
        <v>202</v>
      </c>
      <c r="C43" s="196"/>
    </row>
    <row r="44" spans="2:3" x14ac:dyDescent="0.25">
      <c r="B44" s="39" t="s">
        <v>0</v>
      </c>
      <c r="C44" s="196"/>
    </row>
    <row r="45" spans="2:3" x14ac:dyDescent="0.25">
      <c r="B45" s="39" t="s">
        <v>203</v>
      </c>
      <c r="C45" s="196"/>
    </row>
    <row r="46" spans="2:3" x14ac:dyDescent="0.25">
      <c r="B46" s="39" t="s">
        <v>204</v>
      </c>
      <c r="C46" s="196"/>
    </row>
    <row r="47" spans="2:3" x14ac:dyDescent="0.25">
      <c r="B47" s="39" t="s">
        <v>205</v>
      </c>
      <c r="C47" s="196"/>
    </row>
    <row r="48" spans="2:3" x14ac:dyDescent="0.25">
      <c r="B48" s="39" t="s">
        <v>206</v>
      </c>
      <c r="C48" s="196"/>
    </row>
    <row r="49" spans="2:3" x14ac:dyDescent="0.25">
      <c r="B49" s="39" t="s">
        <v>207</v>
      </c>
      <c r="C49" s="196"/>
    </row>
    <row r="50" spans="2:3" x14ac:dyDescent="0.25">
      <c r="B50" s="39" t="s">
        <v>208</v>
      </c>
      <c r="C50" s="196"/>
    </row>
    <row r="51" spans="2:3" x14ac:dyDescent="0.25">
      <c r="B51" s="39" t="s">
        <v>209</v>
      </c>
      <c r="C51" s="196"/>
    </row>
    <row r="52" spans="2:3" x14ac:dyDescent="0.25">
      <c r="B52" s="39" t="s">
        <v>210</v>
      </c>
      <c r="C52" s="196"/>
    </row>
    <row r="53" spans="2:3" x14ac:dyDescent="0.25">
      <c r="B53" s="39" t="s">
        <v>211</v>
      </c>
      <c r="C53" s="196"/>
    </row>
    <row r="54" spans="2:3" x14ac:dyDescent="0.25">
      <c r="B54" s="39" t="s">
        <v>212</v>
      </c>
      <c r="C54" s="196"/>
    </row>
    <row r="55" spans="2:3" x14ac:dyDescent="0.25">
      <c r="B55" s="39" t="s">
        <v>213</v>
      </c>
      <c r="C55" s="196"/>
    </row>
    <row r="56" spans="2:3" x14ac:dyDescent="0.25">
      <c r="B56" s="39" t="s">
        <v>214</v>
      </c>
      <c r="C56" s="196"/>
    </row>
    <row r="57" spans="2:3" x14ac:dyDescent="0.25">
      <c r="B57" s="39" t="s">
        <v>468</v>
      </c>
      <c r="C57" s="196"/>
    </row>
    <row r="58" spans="2:3" x14ac:dyDescent="0.25">
      <c r="B58" s="39" t="s">
        <v>3</v>
      </c>
      <c r="C58" s="196"/>
    </row>
    <row r="59" spans="2:3" x14ac:dyDescent="0.25">
      <c r="B59" s="39" t="s">
        <v>4</v>
      </c>
      <c r="C59" s="196"/>
    </row>
    <row r="60" spans="2:3" x14ac:dyDescent="0.25">
      <c r="B60" s="39" t="s">
        <v>5</v>
      </c>
      <c r="C60" s="196"/>
    </row>
    <row r="61" spans="2:3" x14ac:dyDescent="0.25">
      <c r="B61" s="39" t="s">
        <v>150</v>
      </c>
      <c r="C61" s="196"/>
    </row>
    <row r="62" spans="2:3" x14ac:dyDescent="0.25">
      <c r="B62" s="39" t="s">
        <v>6</v>
      </c>
      <c r="C62" s="196"/>
    </row>
    <row r="63" spans="2:3" x14ac:dyDescent="0.25">
      <c r="B63" s="39" t="s">
        <v>215</v>
      </c>
      <c r="C63" s="196"/>
    </row>
    <row r="64" spans="2:3" x14ac:dyDescent="0.25">
      <c r="B64" s="39" t="s">
        <v>216</v>
      </c>
      <c r="C64" s="196"/>
    </row>
    <row r="65" spans="1:10" x14ac:dyDescent="0.25">
      <c r="B65" s="39" t="s">
        <v>217</v>
      </c>
      <c r="C65" s="196"/>
    </row>
    <row r="66" spans="1:10" x14ac:dyDescent="0.25">
      <c r="B66" s="39" t="s">
        <v>151</v>
      </c>
      <c r="C66" s="196"/>
    </row>
    <row r="67" spans="1:10" x14ac:dyDescent="0.25">
      <c r="B67" s="39" t="s">
        <v>218</v>
      </c>
      <c r="C67" s="196"/>
    </row>
    <row r="68" spans="1:10" x14ac:dyDescent="0.25">
      <c r="B68" s="39" t="s">
        <v>389</v>
      </c>
      <c r="C68" s="196"/>
    </row>
    <row r="69" spans="1:10" x14ac:dyDescent="0.25">
      <c r="B69" s="38"/>
      <c r="C69" s="196"/>
    </row>
    <row r="70" spans="1:10" x14ac:dyDescent="0.25">
      <c r="B70" s="39" t="s">
        <v>7</v>
      </c>
      <c r="C70" s="196"/>
    </row>
    <row r="71" spans="1:10" x14ac:dyDescent="0.25">
      <c r="B71" s="39" t="s">
        <v>129</v>
      </c>
      <c r="C71" s="196"/>
    </row>
    <row r="72" spans="1:10" x14ac:dyDescent="0.25">
      <c r="B72" s="39" t="s">
        <v>8</v>
      </c>
      <c r="C72" s="196"/>
    </row>
    <row r="73" spans="1:10" x14ac:dyDescent="0.25">
      <c r="C73" s="196"/>
    </row>
    <row r="74" spans="1:10" x14ac:dyDescent="0.25">
      <c r="A74" s="228" t="s">
        <v>280</v>
      </c>
      <c r="C74" s="196"/>
      <c r="D74" s="196"/>
      <c r="E74" s="196"/>
      <c r="F74" s="196"/>
      <c r="G74" s="196"/>
      <c r="H74" s="196"/>
      <c r="I74" s="196"/>
      <c r="J74" s="196"/>
    </row>
    <row r="75" spans="1:10" x14ac:dyDescent="0.25">
      <c r="A75" s="228"/>
      <c r="C75" s="196"/>
      <c r="D75" s="196"/>
      <c r="E75" s="196"/>
      <c r="F75" s="196"/>
      <c r="G75" s="196"/>
      <c r="H75" s="196"/>
      <c r="I75" s="196"/>
      <c r="J75" s="196"/>
    </row>
    <row r="76" spans="1:10" x14ac:dyDescent="0.25">
      <c r="B76" s="37" t="s">
        <v>224</v>
      </c>
      <c r="D76" s="196"/>
      <c r="E76" s="196"/>
      <c r="F76" s="196"/>
      <c r="G76" s="196"/>
      <c r="H76" s="196"/>
      <c r="I76" s="196"/>
      <c r="J76" s="196"/>
    </row>
    <row r="77" spans="1:10" x14ac:dyDescent="0.25">
      <c r="B77" s="37" t="s">
        <v>225</v>
      </c>
      <c r="D77" s="196"/>
      <c r="E77" s="196"/>
      <c r="F77" s="196"/>
      <c r="G77" s="196"/>
      <c r="H77" s="196"/>
      <c r="I77" s="196"/>
      <c r="J77" s="196"/>
    </row>
    <row r="78" spans="1:10" x14ac:dyDescent="0.25">
      <c r="D78" s="196"/>
      <c r="E78" s="196"/>
      <c r="F78" s="196"/>
      <c r="G78" s="196"/>
      <c r="H78" s="196"/>
      <c r="I78" s="196"/>
      <c r="J78" s="196"/>
    </row>
    <row r="79" spans="1:10" x14ac:dyDescent="0.25">
      <c r="B79" s="39" t="s">
        <v>50</v>
      </c>
      <c r="D79" s="196"/>
      <c r="E79" s="196"/>
      <c r="F79" s="196"/>
      <c r="G79" s="196"/>
      <c r="H79" s="196"/>
      <c r="I79" s="196"/>
      <c r="J79" s="196"/>
    </row>
    <row r="80" spans="1:10" x14ac:dyDescent="0.25">
      <c r="B80" s="39" t="s">
        <v>44</v>
      </c>
      <c r="D80" s="196"/>
      <c r="E80" s="196"/>
      <c r="F80" s="196"/>
      <c r="G80" s="196"/>
      <c r="H80" s="196"/>
      <c r="I80" s="196"/>
      <c r="J80" s="196"/>
    </row>
    <row r="81" spans="1:10" x14ac:dyDescent="0.25">
      <c r="B81" s="229" t="s">
        <v>226</v>
      </c>
      <c r="D81" s="196"/>
      <c r="E81" s="196"/>
      <c r="F81" s="196"/>
      <c r="G81" s="196"/>
      <c r="H81" s="196"/>
      <c r="I81" s="196"/>
      <c r="J81" s="196"/>
    </row>
    <row r="82" spans="1:10" x14ac:dyDescent="0.25">
      <c r="B82" s="229" t="s">
        <v>43</v>
      </c>
      <c r="D82" s="196"/>
      <c r="E82" s="196"/>
      <c r="F82" s="196"/>
      <c r="G82" s="196"/>
      <c r="H82" s="196"/>
      <c r="I82" s="196"/>
      <c r="J82" s="196"/>
    </row>
    <row r="83" spans="1:10" x14ac:dyDescent="0.25">
      <c r="A83" s="228" t="s">
        <v>281</v>
      </c>
    </row>
    <row r="84" spans="1:10" x14ac:dyDescent="0.25">
      <c r="A84" s="228"/>
    </row>
    <row r="85" spans="1:10" x14ac:dyDescent="0.25">
      <c r="B85" s="196" t="s">
        <v>114</v>
      </c>
      <c r="C85" s="196" t="s">
        <v>26</v>
      </c>
      <c r="D85" s="196" t="s">
        <v>24</v>
      </c>
      <c r="E85" s="196" t="s">
        <v>139</v>
      </c>
      <c r="F85" s="196" t="s">
        <v>138</v>
      </c>
      <c r="G85" s="196" t="s">
        <v>34</v>
      </c>
      <c r="H85" s="196" t="s">
        <v>140</v>
      </c>
      <c r="I85" s="196" t="s">
        <v>118</v>
      </c>
    </row>
    <row r="86" spans="1:10" x14ac:dyDescent="0.25">
      <c r="B86" s="196" t="s">
        <v>227</v>
      </c>
      <c r="C86" s="196" t="s">
        <v>133</v>
      </c>
      <c r="D86" s="196" t="s">
        <v>133</v>
      </c>
      <c r="E86" s="196" t="s">
        <v>133</v>
      </c>
      <c r="F86" s="196" t="s">
        <v>133</v>
      </c>
      <c r="G86" s="196" t="s">
        <v>133</v>
      </c>
      <c r="H86" s="196" t="s">
        <v>133</v>
      </c>
      <c r="I86" s="196" t="s">
        <v>132</v>
      </c>
    </row>
    <row r="87" spans="1:10" x14ac:dyDescent="0.25">
      <c r="B87" s="196" t="s">
        <v>228</v>
      </c>
      <c r="C87" s="196" t="s">
        <v>133</v>
      </c>
      <c r="D87" s="196" t="s">
        <v>133</v>
      </c>
      <c r="E87" s="196" t="s">
        <v>133</v>
      </c>
      <c r="F87" s="196" t="s">
        <v>133</v>
      </c>
      <c r="G87" s="196" t="s">
        <v>133</v>
      </c>
      <c r="H87" s="196" t="s">
        <v>133</v>
      </c>
      <c r="I87" s="196" t="s">
        <v>132</v>
      </c>
    </row>
    <row r="88" spans="1:10" x14ac:dyDescent="0.25">
      <c r="B88" s="196" t="s">
        <v>229</v>
      </c>
      <c r="C88" s="196" t="s">
        <v>133</v>
      </c>
      <c r="D88" s="196" t="s">
        <v>133</v>
      </c>
      <c r="E88" s="196" t="s">
        <v>133</v>
      </c>
      <c r="F88" s="196" t="s">
        <v>133</v>
      </c>
      <c r="G88" s="196" t="s">
        <v>133</v>
      </c>
      <c r="H88" s="196" t="s">
        <v>133</v>
      </c>
      <c r="I88" s="196" t="s">
        <v>132</v>
      </c>
    </row>
    <row r="89" spans="1:10" x14ac:dyDescent="0.25">
      <c r="B89" s="196" t="s">
        <v>230</v>
      </c>
      <c r="C89" s="196" t="s">
        <v>133</v>
      </c>
      <c r="D89" s="196" t="s">
        <v>133</v>
      </c>
      <c r="E89" s="196" t="s">
        <v>133</v>
      </c>
      <c r="F89" s="196" t="s">
        <v>133</v>
      </c>
      <c r="G89" s="196" t="s">
        <v>133</v>
      </c>
      <c r="H89" s="196" t="s">
        <v>133</v>
      </c>
      <c r="I89" s="196" t="s">
        <v>132</v>
      </c>
    </row>
    <row r="90" spans="1:10" x14ac:dyDescent="0.25">
      <c r="B90" s="196" t="s">
        <v>231</v>
      </c>
      <c r="C90" s="196" t="s">
        <v>133</v>
      </c>
      <c r="D90" s="196" t="s">
        <v>133</v>
      </c>
      <c r="E90" s="196" t="s">
        <v>133</v>
      </c>
      <c r="F90" s="196" t="s">
        <v>133</v>
      </c>
      <c r="G90" s="196" t="s">
        <v>133</v>
      </c>
      <c r="H90" s="196" t="s">
        <v>133</v>
      </c>
      <c r="I90" s="196" t="s">
        <v>132</v>
      </c>
    </row>
    <row r="91" spans="1:10" x14ac:dyDescent="0.25">
      <c r="B91" s="196" t="s">
        <v>232</v>
      </c>
      <c r="C91" s="196" t="s">
        <v>133</v>
      </c>
      <c r="D91" s="196" t="s">
        <v>133</v>
      </c>
      <c r="E91" s="196" t="s">
        <v>133</v>
      </c>
      <c r="F91" s="196" t="s">
        <v>133</v>
      </c>
      <c r="G91" s="196" t="s">
        <v>133</v>
      </c>
      <c r="H91" s="196" t="s">
        <v>133</v>
      </c>
      <c r="I91" s="196" t="s">
        <v>132</v>
      </c>
    </row>
    <row r="92" spans="1:10" x14ac:dyDescent="0.25">
      <c r="B92" s="196" t="s">
        <v>233</v>
      </c>
      <c r="C92" s="196" t="s">
        <v>133</v>
      </c>
      <c r="D92" s="196" t="s">
        <v>133</v>
      </c>
      <c r="E92" s="196" t="s">
        <v>133</v>
      </c>
      <c r="F92" s="196" t="s">
        <v>133</v>
      </c>
      <c r="G92" s="196" t="s">
        <v>133</v>
      </c>
      <c r="H92" s="196" t="s">
        <v>133</v>
      </c>
      <c r="I92" s="196" t="s">
        <v>132</v>
      </c>
    </row>
    <row r="93" spans="1:10" x14ac:dyDescent="0.25">
      <c r="B93" s="196" t="s">
        <v>234</v>
      </c>
      <c r="C93" s="196" t="s">
        <v>133</v>
      </c>
      <c r="D93" s="196" t="s">
        <v>133</v>
      </c>
      <c r="E93" s="196" t="s">
        <v>133</v>
      </c>
      <c r="F93" s="196" t="s">
        <v>133</v>
      </c>
      <c r="G93" s="196" t="s">
        <v>133</v>
      </c>
      <c r="H93" s="196" t="s">
        <v>133</v>
      </c>
      <c r="I93" s="196" t="s">
        <v>132</v>
      </c>
    </row>
    <row r="94" spans="1:10" x14ac:dyDescent="0.25">
      <c r="B94" s="196" t="s">
        <v>235</v>
      </c>
      <c r="C94" s="196" t="s">
        <v>134</v>
      </c>
      <c r="D94" s="196" t="s">
        <v>133</v>
      </c>
      <c r="E94" s="196" t="s">
        <v>134</v>
      </c>
      <c r="F94" s="196" t="s">
        <v>134</v>
      </c>
      <c r="G94" s="196" t="s">
        <v>133</v>
      </c>
      <c r="H94" s="196" t="s">
        <v>133</v>
      </c>
      <c r="I94" s="196" t="s">
        <v>132</v>
      </c>
    </row>
    <row r="95" spans="1:10" x14ac:dyDescent="0.25">
      <c r="B95" s="196" t="s">
        <v>236</v>
      </c>
      <c r="C95" s="196" t="s">
        <v>134</v>
      </c>
      <c r="D95" s="196" t="s">
        <v>133</v>
      </c>
      <c r="E95" s="196" t="s">
        <v>134</v>
      </c>
      <c r="F95" s="196" t="s">
        <v>134</v>
      </c>
      <c r="G95" s="196" t="s">
        <v>133</v>
      </c>
      <c r="H95" s="196" t="s">
        <v>133</v>
      </c>
      <c r="I95" s="196" t="s">
        <v>132</v>
      </c>
    </row>
    <row r="96" spans="1:10" x14ac:dyDescent="0.25">
      <c r="B96" s="196" t="s">
        <v>237</v>
      </c>
      <c r="C96" s="196" t="s">
        <v>134</v>
      </c>
      <c r="D96" s="196" t="s">
        <v>133</v>
      </c>
      <c r="E96" s="196" t="s">
        <v>134</v>
      </c>
      <c r="F96" s="196" t="s">
        <v>134</v>
      </c>
      <c r="G96" s="196" t="s">
        <v>133</v>
      </c>
      <c r="H96" s="196" t="s">
        <v>133</v>
      </c>
      <c r="I96" s="196" t="s">
        <v>132</v>
      </c>
    </row>
    <row r="97" spans="2:9" x14ac:dyDescent="0.25">
      <c r="B97" s="196" t="s">
        <v>238</v>
      </c>
      <c r="C97" s="196" t="s">
        <v>134</v>
      </c>
      <c r="D97" s="196" t="s">
        <v>133</v>
      </c>
      <c r="E97" s="196" t="s">
        <v>134</v>
      </c>
      <c r="F97" s="196" t="s">
        <v>134</v>
      </c>
      <c r="G97" s="196" t="s">
        <v>133</v>
      </c>
      <c r="H97" s="196" t="s">
        <v>133</v>
      </c>
      <c r="I97" s="196" t="s">
        <v>132</v>
      </c>
    </row>
    <row r="98" spans="2:9" x14ac:dyDescent="0.25">
      <c r="B98" s="196" t="s">
        <v>239</v>
      </c>
      <c r="C98" s="196" t="s">
        <v>133</v>
      </c>
      <c r="D98" s="196" t="s">
        <v>133</v>
      </c>
      <c r="E98" s="196" t="s">
        <v>133</v>
      </c>
      <c r="F98" s="196" t="s">
        <v>133</v>
      </c>
      <c r="G98" s="196" t="s">
        <v>133</v>
      </c>
      <c r="H98" s="196" t="s">
        <v>133</v>
      </c>
      <c r="I98" s="196" t="s">
        <v>132</v>
      </c>
    </row>
    <row r="99" spans="2:9" x14ac:dyDescent="0.25">
      <c r="B99" s="196" t="s">
        <v>240</v>
      </c>
      <c r="C99" s="196" t="s">
        <v>133</v>
      </c>
      <c r="D99" s="196" t="s">
        <v>133</v>
      </c>
      <c r="E99" s="196" t="s">
        <v>133</v>
      </c>
      <c r="F99" s="196" t="s">
        <v>133</v>
      </c>
      <c r="G99" s="196" t="s">
        <v>133</v>
      </c>
      <c r="H99" s="196" t="s">
        <v>133</v>
      </c>
      <c r="I99" s="196" t="s">
        <v>132</v>
      </c>
    </row>
    <row r="100" spans="2:9" x14ac:dyDescent="0.25">
      <c r="B100" s="196" t="s">
        <v>241</v>
      </c>
      <c r="C100" s="196" t="s">
        <v>133</v>
      </c>
      <c r="D100" s="196" t="s">
        <v>133</v>
      </c>
      <c r="E100" s="196" t="s">
        <v>133</v>
      </c>
      <c r="F100" s="196" t="s">
        <v>133</v>
      </c>
      <c r="G100" s="196" t="s">
        <v>133</v>
      </c>
      <c r="H100" s="196" t="s">
        <v>133</v>
      </c>
      <c r="I100" s="196" t="s">
        <v>132</v>
      </c>
    </row>
    <row r="101" spans="2:9" x14ac:dyDescent="0.25">
      <c r="B101" s="196" t="s">
        <v>242</v>
      </c>
      <c r="C101" s="196" t="s">
        <v>134</v>
      </c>
      <c r="D101" s="196" t="s">
        <v>133</v>
      </c>
      <c r="E101" s="196" t="s">
        <v>134</v>
      </c>
      <c r="F101" s="196" t="s">
        <v>134</v>
      </c>
      <c r="G101" s="196" t="s">
        <v>135</v>
      </c>
      <c r="H101" s="196" t="s">
        <v>133</v>
      </c>
      <c r="I101" s="196" t="s">
        <v>132</v>
      </c>
    </row>
    <row r="102" spans="2:9" x14ac:dyDescent="0.25">
      <c r="B102" s="196" t="s">
        <v>243</v>
      </c>
      <c r="C102" s="196" t="s">
        <v>133</v>
      </c>
      <c r="D102" s="196" t="s">
        <v>133</v>
      </c>
      <c r="E102" s="196" t="s">
        <v>134</v>
      </c>
      <c r="F102" s="196" t="s">
        <v>133</v>
      </c>
      <c r="G102" s="196" t="s">
        <v>133</v>
      </c>
      <c r="H102" s="196" t="s">
        <v>133</v>
      </c>
      <c r="I102" s="196" t="s">
        <v>132</v>
      </c>
    </row>
    <row r="103" spans="2:9" x14ac:dyDescent="0.25">
      <c r="B103" s="196" t="s">
        <v>244</v>
      </c>
      <c r="C103" s="196" t="s">
        <v>133</v>
      </c>
      <c r="D103" s="196" t="s">
        <v>133</v>
      </c>
      <c r="E103" s="196" t="s">
        <v>133</v>
      </c>
      <c r="F103" s="196" t="s">
        <v>133</v>
      </c>
      <c r="G103" s="196" t="s">
        <v>133</v>
      </c>
      <c r="H103" s="196" t="s">
        <v>133</v>
      </c>
      <c r="I103" s="196" t="s">
        <v>132</v>
      </c>
    </row>
    <row r="104" spans="2:9" x14ac:dyDescent="0.25">
      <c r="B104" s="196" t="s">
        <v>245</v>
      </c>
      <c r="C104" s="196" t="s">
        <v>133</v>
      </c>
      <c r="D104" s="196" t="s">
        <v>133</v>
      </c>
      <c r="E104" s="196" t="s">
        <v>133</v>
      </c>
      <c r="F104" s="196" t="s">
        <v>133</v>
      </c>
      <c r="G104" s="196" t="s">
        <v>133</v>
      </c>
      <c r="H104" s="196" t="s">
        <v>133</v>
      </c>
      <c r="I104" s="196" t="s">
        <v>132</v>
      </c>
    </row>
    <row r="105" spans="2:9" x14ac:dyDescent="0.25">
      <c r="B105" s="196" t="s">
        <v>246</v>
      </c>
      <c r="C105" s="196" t="s">
        <v>133</v>
      </c>
      <c r="D105" s="196" t="s">
        <v>133</v>
      </c>
      <c r="E105" s="196" t="s">
        <v>133</v>
      </c>
      <c r="F105" s="196" t="s">
        <v>134</v>
      </c>
      <c r="G105" s="196" t="s">
        <v>135</v>
      </c>
      <c r="H105" s="196" t="s">
        <v>133</v>
      </c>
      <c r="I105" s="196" t="s">
        <v>132</v>
      </c>
    </row>
    <row r="106" spans="2:9" x14ac:dyDescent="0.25">
      <c r="B106" s="197" t="s">
        <v>247</v>
      </c>
      <c r="C106" s="197" t="s">
        <v>133</v>
      </c>
      <c r="D106" s="197" t="s">
        <v>133</v>
      </c>
      <c r="E106" s="197" t="s">
        <v>133</v>
      </c>
      <c r="F106" s="197" t="s">
        <v>134</v>
      </c>
      <c r="G106" s="197" t="s">
        <v>135</v>
      </c>
      <c r="H106" s="197" t="s">
        <v>133</v>
      </c>
      <c r="I106" s="196" t="s">
        <v>132</v>
      </c>
    </row>
    <row r="107" spans="2:9" x14ac:dyDescent="0.25">
      <c r="B107" s="197" t="s">
        <v>248</v>
      </c>
      <c r="C107" s="197" t="s">
        <v>134</v>
      </c>
      <c r="D107" s="197" t="s">
        <v>133</v>
      </c>
      <c r="E107" s="197" t="s">
        <v>134</v>
      </c>
      <c r="F107" s="197" t="s">
        <v>134</v>
      </c>
      <c r="G107" s="197" t="s">
        <v>135</v>
      </c>
      <c r="H107" s="197" t="s">
        <v>133</v>
      </c>
      <c r="I107" s="196" t="s">
        <v>132</v>
      </c>
    </row>
    <row r="108" spans="2:9" x14ac:dyDescent="0.25">
      <c r="B108" s="196" t="s">
        <v>249</v>
      </c>
      <c r="C108" s="196" t="s">
        <v>134</v>
      </c>
      <c r="D108" s="196" t="s">
        <v>133</v>
      </c>
      <c r="E108" s="196" t="s">
        <v>134</v>
      </c>
      <c r="F108" s="196" t="s">
        <v>134</v>
      </c>
      <c r="G108" s="196" t="s">
        <v>136</v>
      </c>
      <c r="H108" s="196" t="s">
        <v>133</v>
      </c>
      <c r="I108" s="196" t="s">
        <v>131</v>
      </c>
    </row>
    <row r="109" spans="2:9" x14ac:dyDescent="0.25">
      <c r="B109" s="196" t="s">
        <v>250</v>
      </c>
      <c r="C109" s="196" t="s">
        <v>134</v>
      </c>
      <c r="D109" s="196" t="s">
        <v>133</v>
      </c>
      <c r="E109" s="196" t="s">
        <v>134</v>
      </c>
      <c r="F109" s="196" t="s">
        <v>134</v>
      </c>
      <c r="G109" s="196" t="s">
        <v>136</v>
      </c>
      <c r="H109" s="196" t="s">
        <v>133</v>
      </c>
      <c r="I109" s="196" t="s">
        <v>131</v>
      </c>
    </row>
    <row r="110" spans="2:9" x14ac:dyDescent="0.25">
      <c r="B110" s="196" t="s">
        <v>251</v>
      </c>
      <c r="C110" s="196" t="s">
        <v>134</v>
      </c>
      <c r="D110" s="196" t="s">
        <v>133</v>
      </c>
      <c r="E110" s="196" t="s">
        <v>134</v>
      </c>
      <c r="F110" s="196" t="s">
        <v>134</v>
      </c>
      <c r="G110" s="196" t="s">
        <v>136</v>
      </c>
      <c r="H110" s="196" t="s">
        <v>133</v>
      </c>
      <c r="I110" s="196" t="s">
        <v>131</v>
      </c>
    </row>
    <row r="111" spans="2:9" x14ac:dyDescent="0.25">
      <c r="B111" s="196" t="s">
        <v>252</v>
      </c>
      <c r="C111" s="196" t="s">
        <v>134</v>
      </c>
      <c r="D111" s="196" t="s">
        <v>133</v>
      </c>
      <c r="E111" s="196" t="s">
        <v>134</v>
      </c>
      <c r="F111" s="196" t="s">
        <v>134</v>
      </c>
      <c r="G111" s="196" t="s">
        <v>136</v>
      </c>
      <c r="H111" s="196" t="s">
        <v>133</v>
      </c>
      <c r="I111" s="196" t="s">
        <v>131</v>
      </c>
    </row>
    <row r="112" spans="2:9" x14ac:dyDescent="0.25">
      <c r="B112" s="196" t="s">
        <v>253</v>
      </c>
      <c r="C112" s="196" t="s">
        <v>134</v>
      </c>
      <c r="D112" s="196" t="s">
        <v>133</v>
      </c>
      <c r="E112" s="196" t="s">
        <v>134</v>
      </c>
      <c r="F112" s="196" t="s">
        <v>134</v>
      </c>
      <c r="G112" s="196" t="s">
        <v>136</v>
      </c>
      <c r="H112" s="196" t="s">
        <v>133</v>
      </c>
      <c r="I112" s="196" t="s">
        <v>131</v>
      </c>
    </row>
    <row r="113" spans="2:9" x14ac:dyDescent="0.25">
      <c r="B113" s="196" t="s">
        <v>254</v>
      </c>
      <c r="C113" s="196" t="s">
        <v>134</v>
      </c>
      <c r="D113" s="196" t="s">
        <v>133</v>
      </c>
      <c r="E113" s="196" t="s">
        <v>134</v>
      </c>
      <c r="F113" s="196" t="s">
        <v>134</v>
      </c>
      <c r="G113" s="196" t="s">
        <v>136</v>
      </c>
      <c r="H113" s="196" t="s">
        <v>133</v>
      </c>
      <c r="I113" s="196" t="s">
        <v>131</v>
      </c>
    </row>
    <row r="114" spans="2:9" x14ac:dyDescent="0.25">
      <c r="B114" s="196" t="s">
        <v>255</v>
      </c>
      <c r="C114" s="196" t="s">
        <v>134</v>
      </c>
      <c r="D114" s="196" t="s">
        <v>133</v>
      </c>
      <c r="E114" s="196" t="s">
        <v>134</v>
      </c>
      <c r="F114" s="196" t="s">
        <v>134</v>
      </c>
      <c r="G114" s="196" t="s">
        <v>136</v>
      </c>
      <c r="H114" s="196" t="s">
        <v>133</v>
      </c>
      <c r="I114" s="196" t="s">
        <v>131</v>
      </c>
    </row>
    <row r="115" spans="2:9" x14ac:dyDescent="0.25">
      <c r="B115" s="196" t="s">
        <v>256</v>
      </c>
      <c r="C115" s="196" t="s">
        <v>134</v>
      </c>
      <c r="D115" s="196" t="s">
        <v>133</v>
      </c>
      <c r="E115" s="196" t="s">
        <v>134</v>
      </c>
      <c r="F115" s="196" t="s">
        <v>134</v>
      </c>
      <c r="G115" s="196" t="s">
        <v>136</v>
      </c>
      <c r="H115" s="196" t="s">
        <v>133</v>
      </c>
      <c r="I115" s="196" t="s">
        <v>131</v>
      </c>
    </row>
    <row r="116" spans="2:9" x14ac:dyDescent="0.25">
      <c r="B116" s="196" t="s">
        <v>257</v>
      </c>
      <c r="C116" s="196" t="s">
        <v>133</v>
      </c>
      <c r="D116" s="196" t="s">
        <v>133</v>
      </c>
      <c r="E116" s="196" t="s">
        <v>133</v>
      </c>
      <c r="F116" s="196" t="s">
        <v>133</v>
      </c>
      <c r="G116" s="196" t="s">
        <v>133</v>
      </c>
      <c r="H116" s="196" t="s">
        <v>133</v>
      </c>
      <c r="I116" s="197" t="s">
        <v>131</v>
      </c>
    </row>
    <row r="117" spans="2:9" x14ac:dyDescent="0.25">
      <c r="B117" s="196" t="s">
        <v>258</v>
      </c>
      <c r="C117" s="196" t="s">
        <v>133</v>
      </c>
      <c r="D117" s="196" t="s">
        <v>133</v>
      </c>
      <c r="E117" s="196" t="s">
        <v>133</v>
      </c>
      <c r="F117" s="196" t="s">
        <v>133</v>
      </c>
      <c r="G117" s="196" t="s">
        <v>133</v>
      </c>
      <c r="H117" s="196" t="s">
        <v>133</v>
      </c>
      <c r="I117" s="197" t="s">
        <v>131</v>
      </c>
    </row>
    <row r="118" spans="2:9" x14ac:dyDescent="0.25">
      <c r="B118" s="196" t="s">
        <v>259</v>
      </c>
      <c r="C118" s="196" t="s">
        <v>133</v>
      </c>
      <c r="D118" s="196" t="s">
        <v>133</v>
      </c>
      <c r="E118" s="196" t="s">
        <v>133</v>
      </c>
      <c r="F118" s="196" t="s">
        <v>133</v>
      </c>
      <c r="G118" s="196" t="s">
        <v>133</v>
      </c>
      <c r="H118" s="196" t="s">
        <v>133</v>
      </c>
      <c r="I118" s="197" t="s">
        <v>131</v>
      </c>
    </row>
    <row r="119" spans="2:9" x14ac:dyDescent="0.25">
      <c r="B119" s="196" t="s">
        <v>260</v>
      </c>
      <c r="C119" s="196" t="s">
        <v>133</v>
      </c>
      <c r="D119" s="196" t="s">
        <v>133</v>
      </c>
      <c r="E119" s="196" t="s">
        <v>133</v>
      </c>
      <c r="F119" s="196" t="s">
        <v>133</v>
      </c>
      <c r="G119" s="196" t="s">
        <v>133</v>
      </c>
      <c r="H119" s="196" t="s">
        <v>133</v>
      </c>
      <c r="I119" s="197" t="s">
        <v>131</v>
      </c>
    </row>
    <row r="120" spans="2:9" x14ac:dyDescent="0.25">
      <c r="B120" s="196" t="s">
        <v>261</v>
      </c>
      <c r="C120" s="196" t="s">
        <v>133</v>
      </c>
      <c r="D120" s="196" t="s">
        <v>133</v>
      </c>
      <c r="E120" s="196" t="s">
        <v>133</v>
      </c>
      <c r="F120" s="196" t="s">
        <v>133</v>
      </c>
      <c r="G120" s="196" t="s">
        <v>133</v>
      </c>
      <c r="H120" s="196" t="s">
        <v>133</v>
      </c>
      <c r="I120" s="196" t="s">
        <v>130</v>
      </c>
    </row>
    <row r="121" spans="2:9" x14ac:dyDescent="0.25">
      <c r="B121" s="196" t="s">
        <v>262</v>
      </c>
      <c r="C121" s="196" t="s">
        <v>133</v>
      </c>
      <c r="D121" s="196" t="s">
        <v>133</v>
      </c>
      <c r="E121" s="196" t="s">
        <v>133</v>
      </c>
      <c r="F121" s="196" t="s">
        <v>133</v>
      </c>
      <c r="G121" s="196" t="s">
        <v>133</v>
      </c>
      <c r="H121" s="196" t="s">
        <v>133</v>
      </c>
      <c r="I121" s="196" t="s">
        <v>130</v>
      </c>
    </row>
    <row r="122" spans="2:9" x14ac:dyDescent="0.25">
      <c r="B122" s="196" t="s">
        <v>263</v>
      </c>
      <c r="C122" s="196" t="s">
        <v>133</v>
      </c>
      <c r="D122" s="196" t="s">
        <v>133</v>
      </c>
      <c r="E122" s="196" t="s">
        <v>133</v>
      </c>
      <c r="F122" s="196" t="s">
        <v>133</v>
      </c>
      <c r="G122" s="196" t="s">
        <v>133</v>
      </c>
      <c r="H122" s="196" t="s">
        <v>133</v>
      </c>
      <c r="I122" s="196" t="s">
        <v>131</v>
      </c>
    </row>
    <row r="123" spans="2:9" x14ac:dyDescent="0.25">
      <c r="B123" s="196" t="s">
        <v>264</v>
      </c>
      <c r="C123" s="196" t="s">
        <v>133</v>
      </c>
      <c r="D123" s="196" t="s">
        <v>133</v>
      </c>
      <c r="E123" s="196" t="s">
        <v>133</v>
      </c>
      <c r="F123" s="196" t="s">
        <v>133</v>
      </c>
      <c r="G123" s="196" t="s">
        <v>133</v>
      </c>
      <c r="H123" s="196" t="s">
        <v>133</v>
      </c>
      <c r="I123" s="196" t="s">
        <v>131</v>
      </c>
    </row>
    <row r="124" spans="2:9" x14ac:dyDescent="0.25">
      <c r="B124" s="196" t="s">
        <v>265</v>
      </c>
      <c r="C124" s="196" t="s">
        <v>133</v>
      </c>
      <c r="D124" s="196" t="s">
        <v>133</v>
      </c>
      <c r="E124" s="196" t="s">
        <v>133</v>
      </c>
      <c r="F124" s="196" t="s">
        <v>133</v>
      </c>
      <c r="G124" s="196" t="s">
        <v>133</v>
      </c>
      <c r="H124" s="196" t="s">
        <v>133</v>
      </c>
      <c r="I124" s="196" t="s">
        <v>131</v>
      </c>
    </row>
    <row r="125" spans="2:9" x14ac:dyDescent="0.25">
      <c r="B125" s="196" t="s">
        <v>266</v>
      </c>
      <c r="C125" s="196" t="s">
        <v>134</v>
      </c>
      <c r="D125" s="196" t="s">
        <v>133</v>
      </c>
      <c r="E125" s="196" t="s">
        <v>134</v>
      </c>
      <c r="F125" s="196" t="s">
        <v>134</v>
      </c>
      <c r="G125" s="196" t="s">
        <v>135</v>
      </c>
      <c r="H125" s="196" t="s">
        <v>133</v>
      </c>
      <c r="I125" s="197" t="s">
        <v>132</v>
      </c>
    </row>
    <row r="126" spans="2:9" x14ac:dyDescent="0.25">
      <c r="B126" s="196" t="s">
        <v>267</v>
      </c>
      <c r="C126" s="196" t="s">
        <v>134</v>
      </c>
      <c r="D126" s="196" t="s">
        <v>133</v>
      </c>
      <c r="E126" s="196" t="s">
        <v>134</v>
      </c>
      <c r="F126" s="196" t="s">
        <v>134</v>
      </c>
      <c r="G126" s="196" t="s">
        <v>136</v>
      </c>
      <c r="H126" s="196" t="s">
        <v>133</v>
      </c>
      <c r="I126" s="197" t="s">
        <v>131</v>
      </c>
    </row>
    <row r="127" spans="2:9" x14ac:dyDescent="0.25">
      <c r="B127" s="196" t="s">
        <v>268</v>
      </c>
      <c r="C127" s="196" t="s">
        <v>134</v>
      </c>
      <c r="D127" s="196" t="s">
        <v>133</v>
      </c>
      <c r="E127" s="196" t="s">
        <v>134</v>
      </c>
      <c r="F127" s="196" t="s">
        <v>134</v>
      </c>
      <c r="G127" s="196" t="s">
        <v>135</v>
      </c>
      <c r="H127" s="196" t="s">
        <v>133</v>
      </c>
      <c r="I127" s="197" t="s">
        <v>131</v>
      </c>
    </row>
    <row r="128" spans="2:9" x14ac:dyDescent="0.25">
      <c r="B128" s="196" t="s">
        <v>269</v>
      </c>
      <c r="C128" s="196" t="s">
        <v>134</v>
      </c>
      <c r="D128" s="196" t="s">
        <v>133</v>
      </c>
      <c r="E128" s="196" t="s">
        <v>134</v>
      </c>
      <c r="F128" s="196" t="s">
        <v>134</v>
      </c>
      <c r="G128" s="196" t="s">
        <v>135</v>
      </c>
      <c r="H128" s="196" t="s">
        <v>133</v>
      </c>
      <c r="I128" s="197" t="s">
        <v>131</v>
      </c>
    </row>
    <row r="129" spans="2:9" x14ac:dyDescent="0.25">
      <c r="B129" s="196" t="s">
        <v>270</v>
      </c>
      <c r="C129" s="196" t="s">
        <v>134</v>
      </c>
      <c r="D129" s="196" t="s">
        <v>133</v>
      </c>
      <c r="E129" s="196" t="s">
        <v>134</v>
      </c>
      <c r="F129" s="196" t="s">
        <v>134</v>
      </c>
      <c r="G129" s="196" t="s">
        <v>135</v>
      </c>
      <c r="H129" s="196" t="s">
        <v>133</v>
      </c>
      <c r="I129" s="197" t="s">
        <v>131</v>
      </c>
    </row>
    <row r="130" spans="2:9" x14ac:dyDescent="0.25">
      <c r="B130" s="196" t="s">
        <v>271</v>
      </c>
      <c r="C130" s="196" t="s">
        <v>134</v>
      </c>
      <c r="D130" s="196" t="s">
        <v>133</v>
      </c>
      <c r="E130" s="196" t="s">
        <v>134</v>
      </c>
      <c r="F130" s="196" t="s">
        <v>134</v>
      </c>
      <c r="G130" s="196" t="s">
        <v>135</v>
      </c>
      <c r="H130" s="196" t="s">
        <v>133</v>
      </c>
      <c r="I130" s="197" t="s">
        <v>131</v>
      </c>
    </row>
    <row r="131" spans="2:9" x14ac:dyDescent="0.25">
      <c r="B131" s="196" t="s">
        <v>272</v>
      </c>
      <c r="C131" s="196" t="s">
        <v>133</v>
      </c>
      <c r="D131" s="196" t="s">
        <v>133</v>
      </c>
      <c r="E131" s="196" t="s">
        <v>133</v>
      </c>
      <c r="F131" s="196" t="s">
        <v>133</v>
      </c>
      <c r="G131" s="196" t="s">
        <v>133</v>
      </c>
      <c r="H131" s="196" t="s">
        <v>133</v>
      </c>
      <c r="I131" s="197" t="s">
        <v>131</v>
      </c>
    </row>
    <row r="132" spans="2:9" x14ac:dyDescent="0.25">
      <c r="B132" s="196" t="s">
        <v>273</v>
      </c>
      <c r="C132" s="196" t="s">
        <v>134</v>
      </c>
      <c r="D132" s="196" t="s">
        <v>133</v>
      </c>
      <c r="E132" s="196" t="s">
        <v>134</v>
      </c>
      <c r="F132" s="196" t="s">
        <v>134</v>
      </c>
      <c r="G132" s="196" t="s">
        <v>137</v>
      </c>
      <c r="H132" s="196" t="s">
        <v>133</v>
      </c>
      <c r="I132" s="197" t="s">
        <v>131</v>
      </c>
    </row>
    <row r="133" spans="2:9" x14ac:dyDescent="0.25">
      <c r="B133" s="196" t="s">
        <v>274</v>
      </c>
      <c r="C133" s="196" t="s">
        <v>134</v>
      </c>
      <c r="D133" s="196" t="s">
        <v>133</v>
      </c>
      <c r="E133" s="196" t="s">
        <v>134</v>
      </c>
      <c r="F133" s="196" t="s">
        <v>134</v>
      </c>
      <c r="G133" s="196" t="s">
        <v>137</v>
      </c>
      <c r="H133" s="196" t="s">
        <v>133</v>
      </c>
      <c r="I133" s="197" t="s">
        <v>131</v>
      </c>
    </row>
    <row r="134" spans="2:9" x14ac:dyDescent="0.25">
      <c r="B134" s="196" t="s">
        <v>275</v>
      </c>
      <c r="C134" s="196" t="s">
        <v>133</v>
      </c>
      <c r="D134" s="196" t="s">
        <v>133</v>
      </c>
      <c r="E134" s="196" t="s">
        <v>133</v>
      </c>
      <c r="F134" s="196" t="s">
        <v>133</v>
      </c>
      <c r="G134" s="196" t="s">
        <v>133</v>
      </c>
      <c r="H134" s="196" t="s">
        <v>133</v>
      </c>
      <c r="I134" s="197" t="s">
        <v>131</v>
      </c>
    </row>
    <row r="135" spans="2:9" x14ac:dyDescent="0.25">
      <c r="B135" s="196" t="s">
        <v>276</v>
      </c>
      <c r="C135" s="196" t="s">
        <v>133</v>
      </c>
      <c r="D135" s="196" t="s">
        <v>133</v>
      </c>
      <c r="E135" s="196" t="s">
        <v>133</v>
      </c>
      <c r="F135" s="196" t="s">
        <v>133</v>
      </c>
      <c r="G135" s="196" t="s">
        <v>133</v>
      </c>
      <c r="H135" s="196" t="s">
        <v>133</v>
      </c>
      <c r="I135" s="197" t="s">
        <v>131</v>
      </c>
    </row>
    <row r="136" spans="2:9" x14ac:dyDescent="0.25">
      <c r="B136" s="196" t="s">
        <v>277</v>
      </c>
      <c r="C136" s="196" t="s">
        <v>133</v>
      </c>
      <c r="D136" s="196" t="s">
        <v>133</v>
      </c>
      <c r="E136" s="196" t="s">
        <v>133</v>
      </c>
      <c r="F136" s="196" t="s">
        <v>133</v>
      </c>
      <c r="G136" s="196" t="s">
        <v>133</v>
      </c>
      <c r="H136" s="196" t="s">
        <v>133</v>
      </c>
      <c r="I136" s="197" t="s">
        <v>132</v>
      </c>
    </row>
    <row r="137" spans="2:9" x14ac:dyDescent="0.25">
      <c r="B137" s="196" t="s">
        <v>390</v>
      </c>
      <c r="C137" s="196" t="s">
        <v>133</v>
      </c>
      <c r="D137" s="196" t="s">
        <v>133</v>
      </c>
      <c r="E137" s="196" t="s">
        <v>133</v>
      </c>
      <c r="F137" s="196" t="s">
        <v>133</v>
      </c>
      <c r="G137" s="196" t="s">
        <v>133</v>
      </c>
      <c r="H137" s="196" t="s">
        <v>133</v>
      </c>
      <c r="I137" s="196" t="s">
        <v>132</v>
      </c>
    </row>
    <row r="138" spans="2:9" x14ac:dyDescent="0.25">
      <c r="B138" s="196" t="s">
        <v>392</v>
      </c>
      <c r="C138" s="196" t="s">
        <v>133</v>
      </c>
      <c r="D138" s="196" t="s">
        <v>133</v>
      </c>
      <c r="E138" s="196" t="s">
        <v>133</v>
      </c>
      <c r="F138" s="196" t="s">
        <v>133</v>
      </c>
      <c r="G138" s="196" t="s">
        <v>133</v>
      </c>
      <c r="H138" s="196" t="s">
        <v>133</v>
      </c>
      <c r="I138" s="196" t="s">
        <v>132</v>
      </c>
    </row>
    <row r="139" spans="2:9" x14ac:dyDescent="0.25">
      <c r="B139" s="196" t="s">
        <v>391</v>
      </c>
      <c r="C139" s="196" t="s">
        <v>133</v>
      </c>
      <c r="D139" s="196" t="s">
        <v>133</v>
      </c>
      <c r="E139" s="196" t="s">
        <v>133</v>
      </c>
      <c r="F139" s="196" t="s">
        <v>133</v>
      </c>
      <c r="G139" s="196" t="s">
        <v>133</v>
      </c>
      <c r="H139" s="196" t="s">
        <v>133</v>
      </c>
      <c r="I139" s="196" t="s">
        <v>132</v>
      </c>
    </row>
    <row r="141" spans="2:9" x14ac:dyDescent="0.25">
      <c r="B141" s="196" t="s">
        <v>130</v>
      </c>
    </row>
    <row r="142" spans="2:9" x14ac:dyDescent="0.25">
      <c r="B142" s="196" t="s">
        <v>131</v>
      </c>
    </row>
    <row r="143" spans="2:9" x14ac:dyDescent="0.25">
      <c r="B143" s="196" t="s">
        <v>132</v>
      </c>
    </row>
    <row r="145" spans="1:2" x14ac:dyDescent="0.25">
      <c r="A145" s="228" t="s">
        <v>282</v>
      </c>
    </row>
    <row r="147" spans="1:2" x14ac:dyDescent="0.25">
      <c r="B147" s="37" t="s">
        <v>156</v>
      </c>
    </row>
    <row r="148" spans="1:2" x14ac:dyDescent="0.25">
      <c r="B148" s="37" t="s">
        <v>157</v>
      </c>
    </row>
    <row r="149" spans="1:2" x14ac:dyDescent="0.25">
      <c r="B149" s="37" t="s">
        <v>158</v>
      </c>
    </row>
    <row r="150" spans="1:2" x14ac:dyDescent="0.25">
      <c r="B150" s="37" t="s">
        <v>159</v>
      </c>
    </row>
    <row r="151" spans="1:2" x14ac:dyDescent="0.25">
      <c r="B151" s="37" t="s">
        <v>160</v>
      </c>
    </row>
    <row r="152" spans="1:2" x14ac:dyDescent="0.25">
      <c r="B152" s="298" t="s">
        <v>397</v>
      </c>
    </row>
    <row r="155" spans="1:2" x14ac:dyDescent="0.25">
      <c r="A155" s="228" t="s">
        <v>472</v>
      </c>
    </row>
    <row r="156" spans="1:2" x14ac:dyDescent="0.25">
      <c r="B156" s="327" t="s">
        <v>473</v>
      </c>
    </row>
    <row r="157" spans="1:2" x14ac:dyDescent="0.25">
      <c r="B157" s="327" t="s">
        <v>474</v>
      </c>
    </row>
    <row r="163" spans="1:2" x14ac:dyDescent="0.25">
      <c r="A163" s="228" t="s">
        <v>480</v>
      </c>
    </row>
    <row r="164" spans="1:2" x14ac:dyDescent="0.25">
      <c r="B164" s="37" t="s">
        <v>481</v>
      </c>
    </row>
    <row r="165" spans="1:2" x14ac:dyDescent="0.25">
      <c r="B165" s="37" t="s">
        <v>484</v>
      </c>
    </row>
    <row r="166" spans="1:2" x14ac:dyDescent="0.25">
      <c r="B166" s="37" t="s">
        <v>482</v>
      </c>
    </row>
    <row r="167" spans="1:2" x14ac:dyDescent="0.25">
      <c r="B167" s="37" t="s">
        <v>483</v>
      </c>
    </row>
  </sheetData>
  <conditionalFormatting sqref="B152">
    <cfRule type="cellIs" dxfId="1" priority="1" operator="equal">
      <formula>$B$148</formula>
    </cfRule>
    <cfRule type="cellIs" dxfId="0" priority="2" operator="equal">
      <formula>$B$147</formula>
    </cfRule>
  </conditionalFormatting>
  <hyperlinks>
    <hyperlink ref="B156" r:id="rId1"/>
    <hyperlink ref="B157"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FPI Code Request</vt:lpstr>
      <vt:lpstr>Data Entry</vt:lpstr>
      <vt:lpstr>SSF Supplemental Info</vt:lpstr>
      <vt:lpstr>SSF Attestation Statement</vt:lpstr>
      <vt:lpstr>Custodial Supp Info &amp; Attest</vt:lpstr>
      <vt:lpstr>Program Code Checklist</vt:lpstr>
      <vt:lpstr>SSF Checklist</vt:lpstr>
      <vt:lpstr>Custodial Checklist</vt:lpstr>
      <vt:lpstr>Gift Checklist</vt:lpstr>
      <vt:lpstr>Master Tab</vt:lpstr>
      <vt:lpstr>'Custodial Supp Info &amp; Attest'!Print_Area</vt:lpstr>
      <vt:lpstr>'Data Entry'!Print_Area</vt:lpstr>
      <vt:lpstr>'FPI Code Request'!Print_Area</vt:lpstr>
      <vt:lpstr>'SSF Attestation Statement'!Print_Area</vt:lpstr>
      <vt:lpstr>'SSF Checklist'!Print_Area</vt:lpstr>
      <vt:lpstr>'SSF Supplemental Info'!Print_Area</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Banner Fund, Program, Index Code Request Form</dc:title>
  <dc:creator>OBFS UAFR - University of Illinois</dc:creator>
  <cp:keywords>banner, fund, program, index, code, request, form</cp:keywords>
  <cp:lastModifiedBy>Sarah Dixon</cp:lastModifiedBy>
  <cp:lastPrinted>2018-12-11T00:16:54Z</cp:lastPrinted>
  <dcterms:created xsi:type="dcterms:W3CDTF">2016-12-02T17:01:08Z</dcterms:created>
  <dcterms:modified xsi:type="dcterms:W3CDTF">2022-04-07T15:53:41Z</dcterms:modified>
</cp:coreProperties>
</file>