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760"/>
  </bookViews>
  <sheets>
    <sheet name="FY15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E48" i="1"/>
  <c r="F4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8" i="1"/>
  <c r="H48" i="1"/>
  <c r="I48" i="1"/>
  <c r="J3" i="1"/>
  <c r="J4" i="1"/>
  <c r="J5" i="1"/>
  <c r="J6" i="1"/>
  <c r="J7" i="1"/>
  <c r="J8" i="1"/>
  <c r="J9" i="1"/>
  <c r="J10" i="1"/>
  <c r="J13" i="1"/>
  <c r="J14" i="1"/>
  <c r="J17" i="1"/>
  <c r="J19" i="1"/>
  <c r="J22" i="1"/>
  <c r="J23" i="1"/>
  <c r="J24" i="1"/>
  <c r="J26" i="1"/>
  <c r="J28" i="1"/>
  <c r="J35" i="1"/>
  <c r="J36" i="1"/>
  <c r="J38" i="1"/>
  <c r="J39" i="1"/>
  <c r="J48" i="1"/>
  <c r="K48" i="1"/>
  <c r="L48" i="1"/>
  <c r="M3" i="1"/>
  <c r="M4" i="1"/>
  <c r="M5" i="1"/>
  <c r="M6" i="1"/>
  <c r="M7" i="1"/>
  <c r="M9" i="1"/>
  <c r="M10" i="1"/>
  <c r="M11" i="1"/>
  <c r="M13" i="1"/>
  <c r="M14" i="1"/>
  <c r="M15" i="1"/>
  <c r="M17" i="1"/>
  <c r="M18" i="1"/>
  <c r="M19" i="1"/>
  <c r="M20" i="1"/>
  <c r="M21" i="1"/>
  <c r="M22" i="1"/>
  <c r="M23" i="1"/>
  <c r="M26" i="1"/>
  <c r="M27" i="1"/>
  <c r="M29" i="1"/>
  <c r="M32" i="1"/>
  <c r="M33" i="1"/>
  <c r="M35" i="1"/>
  <c r="M37" i="1"/>
  <c r="M39" i="1"/>
  <c r="M48" i="1"/>
  <c r="B48" i="1"/>
  <c r="R39" i="1"/>
  <c r="T39" i="1"/>
  <c r="R46" i="1"/>
  <c r="T46" i="1"/>
  <c r="R41" i="1"/>
  <c r="T41" i="1"/>
  <c r="R23" i="1"/>
  <c r="T23" i="1"/>
  <c r="R26" i="1"/>
  <c r="T26" i="1"/>
  <c r="R29" i="1"/>
  <c r="T29" i="1"/>
  <c r="R20" i="1"/>
  <c r="T20" i="1"/>
  <c r="R37" i="1"/>
  <c r="T37" i="1"/>
  <c r="R27" i="1"/>
  <c r="T27" i="1"/>
  <c r="R14" i="1"/>
  <c r="T14" i="1"/>
  <c r="R19" i="1"/>
  <c r="T19" i="1"/>
  <c r="R4" i="1"/>
  <c r="T4" i="1"/>
  <c r="R10" i="1"/>
  <c r="T10" i="1"/>
  <c r="R22" i="1"/>
  <c r="T22" i="1"/>
  <c r="R6" i="1"/>
  <c r="T6" i="1"/>
  <c r="R32" i="1"/>
  <c r="T32" i="1"/>
  <c r="R28" i="1"/>
  <c r="T28" i="1"/>
  <c r="R13" i="1"/>
  <c r="T13" i="1"/>
  <c r="R17" i="1"/>
  <c r="T17" i="1"/>
  <c r="R42" i="1"/>
  <c r="T42" i="1"/>
  <c r="R7" i="1"/>
  <c r="T7" i="1"/>
  <c r="R5" i="1"/>
  <c r="T5" i="1"/>
  <c r="R21" i="1"/>
  <c r="T21" i="1"/>
  <c r="R11" i="1"/>
  <c r="T11" i="1"/>
  <c r="R38" i="1"/>
  <c r="T38" i="1"/>
  <c r="R16" i="1"/>
  <c r="T16" i="1"/>
  <c r="R35" i="1"/>
  <c r="T35" i="1"/>
  <c r="R31" i="1"/>
  <c r="T31" i="1"/>
  <c r="R18" i="1"/>
  <c r="T18" i="1"/>
  <c r="R3" i="1"/>
  <c r="T3" i="1"/>
  <c r="R24" i="1"/>
  <c r="T24" i="1"/>
  <c r="R9" i="1"/>
  <c r="T9" i="1"/>
  <c r="R36" i="1"/>
  <c r="T36" i="1"/>
  <c r="R15" i="1"/>
  <c r="T15" i="1"/>
  <c r="R30" i="1"/>
  <c r="T30" i="1"/>
  <c r="R45" i="1"/>
  <c r="T45" i="1"/>
  <c r="R43" i="1"/>
  <c r="T43" i="1"/>
  <c r="R25" i="1"/>
  <c r="T25" i="1"/>
  <c r="R12" i="1"/>
  <c r="T12" i="1"/>
  <c r="R34" i="1"/>
  <c r="T34" i="1"/>
  <c r="R8" i="1"/>
  <c r="T8" i="1"/>
  <c r="R40" i="1"/>
  <c r="T40" i="1"/>
  <c r="R33" i="1"/>
  <c r="T33" i="1"/>
  <c r="S39" i="1"/>
  <c r="S46" i="1"/>
  <c r="S41" i="1"/>
  <c r="S23" i="1"/>
  <c r="S26" i="1"/>
  <c r="S29" i="1"/>
  <c r="S20" i="1"/>
  <c r="S37" i="1"/>
  <c r="S27" i="1"/>
  <c r="S14" i="1"/>
  <c r="S19" i="1"/>
  <c r="S4" i="1"/>
  <c r="S10" i="1"/>
  <c r="S22" i="1"/>
  <c r="S6" i="1"/>
  <c r="S32" i="1"/>
  <c r="S28" i="1"/>
  <c r="S13" i="1"/>
  <c r="S17" i="1"/>
  <c r="S42" i="1"/>
  <c r="S7" i="1"/>
  <c r="S5" i="1"/>
  <c r="S21" i="1"/>
  <c r="S11" i="1"/>
  <c r="S38" i="1"/>
  <c r="S16" i="1"/>
  <c r="S35" i="1"/>
  <c r="S31" i="1"/>
  <c r="S18" i="1"/>
  <c r="S3" i="1"/>
  <c r="S24" i="1"/>
  <c r="S9" i="1"/>
  <c r="S36" i="1"/>
  <c r="S15" i="1"/>
  <c r="S30" i="1"/>
  <c r="S45" i="1"/>
  <c r="S43" i="1"/>
  <c r="S25" i="1"/>
  <c r="S12" i="1"/>
  <c r="S34" i="1"/>
  <c r="S8" i="1"/>
  <c r="S40" i="1"/>
  <c r="S33" i="1"/>
  <c r="R44" i="1"/>
  <c r="R47" i="1"/>
  <c r="N5" i="1"/>
  <c r="P5" i="1"/>
  <c r="N4" i="1"/>
  <c r="P4" i="1"/>
  <c r="N6" i="1"/>
  <c r="P6" i="1"/>
  <c r="N8" i="1"/>
  <c r="P8" i="1"/>
  <c r="N7" i="1"/>
  <c r="P7" i="1"/>
  <c r="N9" i="1"/>
  <c r="P9" i="1"/>
  <c r="N12" i="1"/>
  <c r="P12" i="1"/>
  <c r="N11" i="1"/>
  <c r="P11" i="1"/>
  <c r="N15" i="1"/>
  <c r="P15" i="1"/>
  <c r="N10" i="1"/>
  <c r="P10" i="1"/>
  <c r="N16" i="1"/>
  <c r="P16" i="1"/>
  <c r="N13" i="1"/>
  <c r="P13" i="1"/>
  <c r="N17" i="1"/>
  <c r="P17" i="1"/>
  <c r="N18" i="1"/>
  <c r="P18" i="1"/>
  <c r="N14" i="1"/>
  <c r="P14" i="1"/>
  <c r="N21" i="1"/>
  <c r="P21" i="1"/>
  <c r="N24" i="1"/>
  <c r="P24" i="1"/>
  <c r="N19" i="1"/>
  <c r="P19" i="1"/>
  <c r="N25" i="1"/>
  <c r="P25" i="1"/>
  <c r="N22" i="1"/>
  <c r="P22" i="1"/>
  <c r="N20" i="1"/>
  <c r="P20" i="1"/>
  <c r="N30" i="1"/>
  <c r="P30" i="1"/>
  <c r="N28" i="1"/>
  <c r="P28" i="1"/>
  <c r="N31" i="1"/>
  <c r="P31" i="1"/>
  <c r="N34" i="1"/>
  <c r="P34" i="1"/>
  <c r="N35" i="1"/>
  <c r="P35" i="1"/>
  <c r="N27" i="1"/>
  <c r="P27" i="1"/>
  <c r="N23" i="1"/>
  <c r="P23" i="1"/>
  <c r="N32" i="1"/>
  <c r="P32" i="1"/>
  <c r="N36" i="1"/>
  <c r="P36" i="1"/>
  <c r="N29" i="1"/>
  <c r="P29" i="1"/>
  <c r="N26" i="1"/>
  <c r="P26" i="1"/>
  <c r="N38" i="1"/>
  <c r="P38" i="1"/>
  <c r="N40" i="1"/>
  <c r="P40" i="1"/>
  <c r="N37" i="1"/>
  <c r="P37" i="1"/>
  <c r="N43" i="1"/>
  <c r="P43" i="1"/>
  <c r="N42" i="1"/>
  <c r="P42" i="1"/>
  <c r="N33" i="1"/>
  <c r="P33" i="1"/>
  <c r="N41" i="1"/>
  <c r="P41" i="1"/>
  <c r="N39" i="1"/>
  <c r="P39" i="1"/>
  <c r="N44" i="1"/>
  <c r="P44" i="1"/>
  <c r="N45" i="1"/>
  <c r="P45" i="1"/>
  <c r="N46" i="1"/>
  <c r="P46" i="1"/>
  <c r="N47" i="1"/>
  <c r="P47" i="1"/>
  <c r="N3" i="1"/>
  <c r="P3" i="1"/>
  <c r="O5" i="1"/>
  <c r="O4" i="1"/>
  <c r="O6" i="1"/>
  <c r="O8" i="1"/>
  <c r="O7" i="1"/>
  <c r="O9" i="1"/>
  <c r="O12" i="1"/>
  <c r="O11" i="1"/>
  <c r="O15" i="1"/>
  <c r="O10" i="1"/>
  <c r="O16" i="1"/>
  <c r="O13" i="1"/>
  <c r="O17" i="1"/>
  <c r="O18" i="1"/>
  <c r="O14" i="1"/>
  <c r="O21" i="1"/>
  <c r="O24" i="1"/>
  <c r="O19" i="1"/>
  <c r="O25" i="1"/>
  <c r="O22" i="1"/>
  <c r="O20" i="1"/>
  <c r="O30" i="1"/>
  <c r="O28" i="1"/>
  <c r="O31" i="1"/>
  <c r="O34" i="1"/>
  <c r="O35" i="1"/>
  <c r="O27" i="1"/>
  <c r="O23" i="1"/>
  <c r="O32" i="1"/>
  <c r="O36" i="1"/>
  <c r="O29" i="1"/>
  <c r="O26" i="1"/>
  <c r="O38" i="1"/>
  <c r="O40" i="1"/>
  <c r="O37" i="1"/>
  <c r="O43" i="1"/>
  <c r="O42" i="1"/>
  <c r="O33" i="1"/>
  <c r="O41" i="1"/>
  <c r="O39" i="1"/>
  <c r="O44" i="1"/>
  <c r="O45" i="1"/>
  <c r="O46" i="1"/>
  <c r="O47" i="1"/>
  <c r="O3" i="1"/>
</calcChain>
</file>

<file path=xl/sharedStrings.xml><?xml version="1.0" encoding="utf-8"?>
<sst xmlns="http://schemas.openxmlformats.org/spreadsheetml/2006/main" count="69" uniqueCount="60">
  <si>
    <t>KP0 - ENGINEERING</t>
  </si>
  <si>
    <t>NQ0 - AUXILIARY UNITS</t>
  </si>
  <si>
    <t>KL0 - AGR CONSUMER &amp; ENV SCIENCES</t>
  </si>
  <si>
    <t>KV0 - LIBERAL ARTS &amp; SCIENCES</t>
  </si>
  <si>
    <t>LR0 - UNIVERSITY LIBRARY</t>
  </si>
  <si>
    <t>KM0 - COLLEGE OF BUSINESS</t>
  </si>
  <si>
    <t>LC0 - VETERINARY MEDICINE</t>
  </si>
  <si>
    <t>KU0 - LAW</t>
  </si>
  <si>
    <t>KY0 - APPLIED HEALTH SCIENCES</t>
  </si>
  <si>
    <t>NP0 - VICE CHANC RESEARCH INSTITUTES</t>
  </si>
  <si>
    <t>KR0 - FINE &amp; APPLIED ARTS</t>
  </si>
  <si>
    <t>KV4 - LITERATURES, CULTURES, LINGUISTICS</t>
  </si>
  <si>
    <t>NU0 - DIV INTERCOLLEGIATE ATHLETICS</t>
  </si>
  <si>
    <t>KV3 - MOLECULAR &amp; CELLULAR BIOLOGY</t>
  </si>
  <si>
    <t>NB0 - PROVOST &amp; VC ACAD AFFAIRS</t>
  </si>
  <si>
    <t>KN0 - EDUCATION</t>
  </si>
  <si>
    <t>NE0 - VICE CHANCELLOR FOR RESEARCH</t>
  </si>
  <si>
    <t>NA1 - PUBLIC ENGAGEMENT</t>
  </si>
  <si>
    <t>NJ0 - VC STUDENT AFFAIRS</t>
  </si>
  <si>
    <t>LL0 - SCHOOL OF SOCIAL WORK</t>
  </si>
  <si>
    <t>NP1 - OVCR SURVEYS</t>
  </si>
  <si>
    <t>NA0 - CHANCELLOR</t>
  </si>
  <si>
    <t>LQ0 - INTERNATIONAL PRGMS &amp; STUDIES</t>
  </si>
  <si>
    <t>KV2 - INTEGRATIVE BIOLOGY</t>
  </si>
  <si>
    <t>KT0 - COLLEGE OF MEDIA ACADEMICS</t>
  </si>
  <si>
    <t>LP0 - LIBRARY &amp; INFORMATION SCIENCE</t>
  </si>
  <si>
    <t>NN6 - SHARED ADMINISTRATIVE SERVICES</t>
  </si>
  <si>
    <t>KV5 - EARTH, SOCIETY, &amp; ENVIRONMENT</t>
  </si>
  <si>
    <t>NT0 - CHIEF INFORMATION OFFICER</t>
  </si>
  <si>
    <t>KV1 - CHEMICAL SCIENCES</t>
  </si>
  <si>
    <t>LB0 - MEDICINE ADMINISTRATION</t>
  </si>
  <si>
    <t>NB1 - ENROLLMENT MANAGEMENT</t>
  </si>
  <si>
    <t>NB2 - HUMAN RESOURCES</t>
  </si>
  <si>
    <t>NS0 - VC FOR INSTITUTIONAL ADVANCEMENT</t>
  </si>
  <si>
    <t>LF0 - PUBLIC SAFETY</t>
  </si>
  <si>
    <t>LG0 - SCHOOL OF LABOR &amp; EMPLOYMENT REL.</t>
  </si>
  <si>
    <t>KT1 - ILLINOIS PUBLIC MEDIA</t>
  </si>
  <si>
    <t>KW0 - DIVISION OF GENERAL STUDIES</t>
  </si>
  <si>
    <t>KS0 - GRADUATE COLLEGE</t>
  </si>
  <si>
    <t>NC0 - SERVICES</t>
  </si>
  <si>
    <t>LB2 - CLINICAL SCIENCES</t>
  </si>
  <si>
    <t>NH0 - PUBLIC AFFAIRS</t>
  </si>
  <si>
    <t>NN2 - CONSTRUCTION SERVICES</t>
  </si>
  <si>
    <t>LN0 - CENTER INNOV IN TEACH LEARN</t>
  </si>
  <si>
    <t>LB1 - BASIC SCIENCES</t>
  </si>
  <si>
    <t>Not Recycled</t>
  </si>
  <si>
    <t>30% Recycled</t>
  </si>
  <si>
    <t>50% Recycled</t>
  </si>
  <si>
    <t>100% Recycled</t>
  </si>
  <si>
    <t>Reams</t>
  </si>
  <si>
    <t>Total ($)</t>
  </si>
  <si>
    <t>$/Ream</t>
  </si>
  <si>
    <t>College</t>
  </si>
  <si>
    <t>Total Reams</t>
  </si>
  <si>
    <t>Total Cost ($)</t>
  </si>
  <si>
    <t>% Recycled</t>
  </si>
  <si>
    <t>Avg. shift in $/Ream from 0% to 30%</t>
  </si>
  <si>
    <t>Upcharge to replace all the 0% with 30%</t>
  </si>
  <si>
    <t>is the cost per ream for 30% content more than 10% higher than the cost for non-recycled?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</si>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</sst>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\ [$$-45C]"/>
    <numFmt numFmtId="165" formatCode="#,##0.00\ [$$-45C]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0" fillId="6" borderId="0" xfId="0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topLeftCell="A16" workbookViewId="0">
      <selection activeCell="A49" sqref="A49"/>
    </sheetView>
  </sheetViews>
  <sheetFormatPr baseColWidth="10" defaultColWidth="8.83203125" defaultRowHeight="14" x14ac:dyDescent="0"/>
  <cols>
    <col min="1" max="1" width="36.1640625" style="1" bestFit="1" customWidth="1"/>
    <col min="2" max="2" width="8.83203125" style="8"/>
    <col min="3" max="3" width="10.33203125" style="8" bestFit="1" customWidth="1"/>
    <col min="4" max="4" width="10.33203125" style="8" customWidth="1"/>
    <col min="5" max="5" width="8.83203125" style="23"/>
    <col min="6" max="6" width="10.5" style="23" bestFit="1" customWidth="1"/>
    <col min="7" max="7" width="8.83203125" style="23"/>
    <col min="8" max="8" width="8.83203125" style="12"/>
    <col min="9" max="9" width="11.83203125" style="12" bestFit="1" customWidth="1"/>
    <col min="10" max="10" width="8.83203125" style="12"/>
    <col min="11" max="11" width="8.83203125" style="15"/>
    <col min="12" max="12" width="12" style="15" bestFit="1" customWidth="1"/>
    <col min="13" max="13" width="8.83203125" style="15"/>
    <col min="14" max="14" width="13.83203125" style="1" customWidth="1"/>
    <col min="15" max="16" width="11.6640625" style="1" customWidth="1"/>
    <col min="17" max="17" width="1" style="1" customWidth="1"/>
    <col min="18" max="18" width="12.83203125" style="1" customWidth="1"/>
    <col min="19" max="19" width="14.33203125" style="1" customWidth="1"/>
    <col min="20" max="20" width="24.83203125" style="1" customWidth="1"/>
    <col min="21" max="16384" width="8.83203125" style="1"/>
  </cols>
  <sheetData>
    <row r="1" spans="1:20" ht="22" customHeight="1" thickBot="1">
      <c r="B1" s="61" t="s">
        <v>45</v>
      </c>
      <c r="C1" s="62"/>
      <c r="D1" s="63"/>
      <c r="E1" s="64" t="s">
        <v>46</v>
      </c>
      <c r="F1" s="65"/>
      <c r="G1" s="66"/>
      <c r="H1" s="67" t="s">
        <v>47</v>
      </c>
      <c r="I1" s="68"/>
      <c r="J1" s="69"/>
      <c r="K1" s="70" t="s">
        <v>48</v>
      </c>
      <c r="L1" s="71"/>
      <c r="M1" s="72"/>
    </row>
    <row r="2" spans="1:20" s="48" customFormat="1" ht="49" customHeight="1" thickBot="1">
      <c r="A2" s="35" t="s">
        <v>52</v>
      </c>
      <c r="B2" s="36" t="s">
        <v>49</v>
      </c>
      <c r="C2" s="37" t="s">
        <v>50</v>
      </c>
      <c r="D2" s="38" t="s">
        <v>51</v>
      </c>
      <c r="E2" s="39" t="s">
        <v>49</v>
      </c>
      <c r="F2" s="40" t="s">
        <v>50</v>
      </c>
      <c r="G2" s="41" t="s">
        <v>51</v>
      </c>
      <c r="H2" s="42" t="s">
        <v>49</v>
      </c>
      <c r="I2" s="43" t="s">
        <v>50</v>
      </c>
      <c r="J2" s="44" t="s">
        <v>51</v>
      </c>
      <c r="K2" s="45" t="s">
        <v>49</v>
      </c>
      <c r="L2" s="46" t="s">
        <v>50</v>
      </c>
      <c r="M2" s="47" t="s">
        <v>51</v>
      </c>
      <c r="N2" s="48" t="s">
        <v>53</v>
      </c>
      <c r="O2" s="48" t="s">
        <v>54</v>
      </c>
      <c r="P2" s="48" t="s">
        <v>55</v>
      </c>
      <c r="R2" s="49" t="s">
        <v>56</v>
      </c>
      <c r="S2" s="51" t="s">
        <v>57</v>
      </c>
      <c r="T2" s="51" t="s">
        <v>58</v>
      </c>
    </row>
    <row r="3" spans="1:20">
      <c r="A3" s="2" t="s">
        <v>0</v>
      </c>
      <c r="B3" s="4">
        <v>22575</v>
      </c>
      <c r="C3" s="25">
        <v>73607.8</v>
      </c>
      <c r="D3" s="5">
        <f t="shared" ref="D3:D47" si="0">C3/B3</f>
        <v>3.2605891472868218</v>
      </c>
      <c r="E3" s="19">
        <v>1121</v>
      </c>
      <c r="F3" s="24">
        <v>4820.24</v>
      </c>
      <c r="G3" s="20">
        <f t="shared" ref="G3:G43" si="1">F3/E3</f>
        <v>4.2999464763603923</v>
      </c>
      <c r="H3" s="9">
        <v>154</v>
      </c>
      <c r="I3" s="28">
        <v>708.56999999999994</v>
      </c>
      <c r="J3" s="10">
        <f t="shared" ref="J3:J10" si="2">I3/H3</f>
        <v>4.6011038961038953</v>
      </c>
      <c r="K3" s="13">
        <v>194</v>
      </c>
      <c r="L3" s="30">
        <v>921.56</v>
      </c>
      <c r="M3" s="16">
        <f>L3/K3</f>
        <v>4.7503092783505148</v>
      </c>
      <c r="N3" s="34">
        <f t="shared" ref="N3:N47" si="3">B3+E3+H3+K3</f>
        <v>24044</v>
      </c>
      <c r="O3" s="32">
        <f t="shared" ref="O3:O47" si="4">C3+F3+I3+L3</f>
        <v>80058.170000000013</v>
      </c>
      <c r="P3" s="33">
        <f t="shared" ref="P3:P47" si="5">(E3+H3+K3)/N3</f>
        <v>6.1096323407087004E-2</v>
      </c>
      <c r="R3" s="50">
        <f t="shared" ref="R3:R47" si="6">G3-D3</f>
        <v>1.0393573290735705</v>
      </c>
      <c r="S3" s="32">
        <f t="shared" ref="S3:S43" si="7">R3*B3</f>
        <v>23463.491703835854</v>
      </c>
      <c r="T3" s="33">
        <f t="shared" ref="T3:T43" si="8">R3/D3</f>
        <v>0.31876365960993064</v>
      </c>
    </row>
    <row r="4" spans="1:20">
      <c r="A4" s="2" t="s">
        <v>2</v>
      </c>
      <c r="B4" s="4">
        <v>11437</v>
      </c>
      <c r="C4" s="25">
        <v>39891.74</v>
      </c>
      <c r="D4" s="5">
        <f t="shared" si="0"/>
        <v>3.4879548832735856</v>
      </c>
      <c r="E4" s="19">
        <v>4980</v>
      </c>
      <c r="F4" s="24">
        <v>20417.170000000002</v>
      </c>
      <c r="G4" s="20">
        <f t="shared" si="1"/>
        <v>4.0998333333333337</v>
      </c>
      <c r="H4" s="9">
        <v>83</v>
      </c>
      <c r="I4" s="28">
        <v>360.64</v>
      </c>
      <c r="J4" s="10">
        <f t="shared" si="2"/>
        <v>4.3450602409638552</v>
      </c>
      <c r="K4" s="13">
        <v>597</v>
      </c>
      <c r="L4" s="30">
        <v>2694.23</v>
      </c>
      <c r="M4" s="16">
        <f>L4/K4</f>
        <v>4.5129480737018426</v>
      </c>
      <c r="N4" s="34">
        <f t="shared" si="3"/>
        <v>17097</v>
      </c>
      <c r="O4" s="32">
        <f t="shared" si="4"/>
        <v>63363.780000000006</v>
      </c>
      <c r="P4" s="33">
        <f t="shared" si="5"/>
        <v>0.33105223138562323</v>
      </c>
      <c r="R4" s="50">
        <f t="shared" si="6"/>
        <v>0.61187845005974806</v>
      </c>
      <c r="S4" s="32">
        <f t="shared" si="7"/>
        <v>6998.0538333333388</v>
      </c>
      <c r="T4" s="33">
        <f t="shared" si="8"/>
        <v>0.17542613667223689</v>
      </c>
    </row>
    <row r="5" spans="1:20">
      <c r="A5" s="2" t="s">
        <v>1</v>
      </c>
      <c r="B5" s="4">
        <v>12332</v>
      </c>
      <c r="C5" s="25">
        <v>38611.18</v>
      </c>
      <c r="D5" s="5">
        <f t="shared" si="0"/>
        <v>3.1309746999675641</v>
      </c>
      <c r="E5" s="19">
        <v>1041</v>
      </c>
      <c r="F5" s="24">
        <v>5038.6000000000004</v>
      </c>
      <c r="G5" s="20">
        <f t="shared" si="1"/>
        <v>4.8401536983669553</v>
      </c>
      <c r="H5" s="9">
        <v>74</v>
      </c>
      <c r="I5" s="28">
        <v>345.12</v>
      </c>
      <c r="J5" s="10">
        <f t="shared" si="2"/>
        <v>4.6637837837837841</v>
      </c>
      <c r="K5" s="13">
        <v>1117</v>
      </c>
      <c r="L5" s="30">
        <v>4070.16</v>
      </c>
      <c r="M5" s="16">
        <f>L5/K5</f>
        <v>3.6438316920322289</v>
      </c>
      <c r="N5" s="34">
        <f t="shared" si="3"/>
        <v>14564</v>
      </c>
      <c r="O5" s="32">
        <f t="shared" si="4"/>
        <v>48065.06</v>
      </c>
      <c r="P5" s="33">
        <f t="shared" si="5"/>
        <v>0.15325460038450975</v>
      </c>
      <c r="R5" s="50">
        <f t="shared" si="6"/>
        <v>1.7091789983993912</v>
      </c>
      <c r="S5" s="32">
        <f t="shared" si="7"/>
        <v>21077.595408261292</v>
      </c>
      <c r="T5" s="33">
        <f t="shared" si="8"/>
        <v>0.54589358336785598</v>
      </c>
    </row>
    <row r="6" spans="1:20">
      <c r="A6" s="2" t="s">
        <v>3</v>
      </c>
      <c r="B6" s="4">
        <v>10898</v>
      </c>
      <c r="C6" s="25">
        <v>35140.22</v>
      </c>
      <c r="D6" s="5">
        <f t="shared" si="0"/>
        <v>3.2244650394567813</v>
      </c>
      <c r="E6" s="19">
        <v>2794</v>
      </c>
      <c r="F6" s="24">
        <v>11075.32</v>
      </c>
      <c r="G6" s="20">
        <f t="shared" si="1"/>
        <v>3.9639656406585537</v>
      </c>
      <c r="H6" s="9">
        <v>180</v>
      </c>
      <c r="I6" s="28">
        <v>745.30000000000007</v>
      </c>
      <c r="J6" s="10">
        <f t="shared" si="2"/>
        <v>4.1405555555555562</v>
      </c>
      <c r="K6" s="13">
        <v>643</v>
      </c>
      <c r="L6" s="30">
        <v>2753.97</v>
      </c>
      <c r="M6" s="16">
        <f>L6/K6</f>
        <v>4.2830015552099532</v>
      </c>
      <c r="N6" s="34">
        <f t="shared" si="3"/>
        <v>14515</v>
      </c>
      <c r="O6" s="32">
        <f t="shared" si="4"/>
        <v>49714.810000000005</v>
      </c>
      <c r="P6" s="33">
        <f t="shared" si="5"/>
        <v>0.24919049259386841</v>
      </c>
      <c r="R6" s="50">
        <f t="shared" si="6"/>
        <v>0.73950060120177241</v>
      </c>
      <c r="S6" s="32">
        <f t="shared" si="7"/>
        <v>8059.0775518969158</v>
      </c>
      <c r="T6" s="33">
        <f t="shared" si="8"/>
        <v>0.22934055483707602</v>
      </c>
    </row>
    <row r="7" spans="1:20">
      <c r="A7" s="2" t="s">
        <v>5</v>
      </c>
      <c r="B7" s="4">
        <v>5534</v>
      </c>
      <c r="C7" s="25">
        <v>17385.18</v>
      </c>
      <c r="D7" s="5">
        <f t="shared" si="0"/>
        <v>3.1415215034333213</v>
      </c>
      <c r="E7" s="19">
        <v>959</v>
      </c>
      <c r="F7" s="24">
        <v>3984.04</v>
      </c>
      <c r="G7" s="20">
        <f t="shared" si="1"/>
        <v>4.1543691345151199</v>
      </c>
      <c r="H7" s="9">
        <v>40</v>
      </c>
      <c r="I7" s="28">
        <v>166.28</v>
      </c>
      <c r="J7" s="10">
        <f t="shared" si="2"/>
        <v>4.157</v>
      </c>
      <c r="K7" s="13">
        <v>50</v>
      </c>
      <c r="L7" s="30">
        <v>211.5</v>
      </c>
      <c r="M7" s="16">
        <f>L7/K7</f>
        <v>4.2300000000000004</v>
      </c>
      <c r="N7" s="34">
        <f t="shared" si="3"/>
        <v>6583</v>
      </c>
      <c r="O7" s="32">
        <f t="shared" si="4"/>
        <v>21747</v>
      </c>
      <c r="P7" s="33">
        <f t="shared" si="5"/>
        <v>0.15934984049825307</v>
      </c>
      <c r="R7" s="50">
        <f t="shared" si="6"/>
        <v>1.0128476310817986</v>
      </c>
      <c r="S7" s="32">
        <f t="shared" si="7"/>
        <v>5605.0987904066733</v>
      </c>
      <c r="T7" s="33">
        <f t="shared" si="8"/>
        <v>0.3224067159734138</v>
      </c>
    </row>
    <row r="8" spans="1:20">
      <c r="A8" s="2" t="s">
        <v>4</v>
      </c>
      <c r="B8" s="4">
        <v>5621</v>
      </c>
      <c r="C8" s="25">
        <v>16515.48</v>
      </c>
      <c r="D8" s="5">
        <f t="shared" si="0"/>
        <v>2.9381747020103184</v>
      </c>
      <c r="E8" s="19">
        <v>78</v>
      </c>
      <c r="F8" s="24">
        <v>428.29</v>
      </c>
      <c r="G8" s="20">
        <f t="shared" si="1"/>
        <v>5.4908974358974358</v>
      </c>
      <c r="H8" s="9">
        <v>10</v>
      </c>
      <c r="I8" s="28">
        <v>40.78</v>
      </c>
      <c r="J8" s="10">
        <f t="shared" si="2"/>
        <v>4.0780000000000003</v>
      </c>
      <c r="K8" s="13"/>
      <c r="L8" s="30"/>
      <c r="M8" s="16"/>
      <c r="N8" s="34">
        <f t="shared" si="3"/>
        <v>5709</v>
      </c>
      <c r="O8" s="32">
        <f t="shared" si="4"/>
        <v>16984.55</v>
      </c>
      <c r="P8" s="33">
        <f t="shared" si="5"/>
        <v>1.5414258188824663E-2</v>
      </c>
      <c r="R8" s="50">
        <f t="shared" si="6"/>
        <v>2.5527227338871175</v>
      </c>
      <c r="S8" s="32">
        <f t="shared" si="7"/>
        <v>14348.854487179487</v>
      </c>
      <c r="T8" s="33">
        <f t="shared" si="8"/>
        <v>0.86881244064232388</v>
      </c>
    </row>
    <row r="9" spans="1:20">
      <c r="A9" s="2" t="s">
        <v>6</v>
      </c>
      <c r="B9" s="4">
        <v>4438</v>
      </c>
      <c r="C9" s="25">
        <v>14217</v>
      </c>
      <c r="D9" s="5">
        <f t="shared" si="0"/>
        <v>3.2034700315457414</v>
      </c>
      <c r="E9" s="19">
        <v>254</v>
      </c>
      <c r="F9" s="24">
        <v>1366.86</v>
      </c>
      <c r="G9" s="20">
        <f t="shared" si="1"/>
        <v>5.3813385826771647</v>
      </c>
      <c r="H9" s="9">
        <v>10</v>
      </c>
      <c r="I9" s="28">
        <v>25.8</v>
      </c>
      <c r="J9" s="10">
        <f t="shared" si="2"/>
        <v>2.58</v>
      </c>
      <c r="K9" s="13">
        <v>3</v>
      </c>
      <c r="L9" s="30">
        <v>13.17</v>
      </c>
      <c r="M9" s="16">
        <f>L9/K9</f>
        <v>4.3899999999999997</v>
      </c>
      <c r="N9" s="34">
        <f t="shared" si="3"/>
        <v>4705</v>
      </c>
      <c r="O9" s="32">
        <f t="shared" si="4"/>
        <v>15622.83</v>
      </c>
      <c r="P9" s="33">
        <f t="shared" si="5"/>
        <v>5.6748140276301803E-2</v>
      </c>
      <c r="R9" s="50">
        <f t="shared" si="6"/>
        <v>2.1778685511314233</v>
      </c>
      <c r="S9" s="32">
        <f t="shared" si="7"/>
        <v>9665.3806299212574</v>
      </c>
      <c r="T9" s="33">
        <f t="shared" si="8"/>
        <v>0.67984670675397452</v>
      </c>
    </row>
    <row r="10" spans="1:20">
      <c r="A10" s="2" t="s">
        <v>10</v>
      </c>
      <c r="B10" s="4">
        <v>2939</v>
      </c>
      <c r="C10" s="25">
        <v>11697.17</v>
      </c>
      <c r="D10" s="5">
        <f t="shared" si="0"/>
        <v>3.979982987410684</v>
      </c>
      <c r="E10" s="19">
        <v>885</v>
      </c>
      <c r="F10" s="24">
        <v>3217.73</v>
      </c>
      <c r="G10" s="20">
        <f t="shared" si="1"/>
        <v>3.6358531073446327</v>
      </c>
      <c r="H10" s="9">
        <v>113</v>
      </c>
      <c r="I10" s="28">
        <v>460.98</v>
      </c>
      <c r="J10" s="10">
        <f t="shared" si="2"/>
        <v>4.079469026548673</v>
      </c>
      <c r="K10" s="13">
        <v>280</v>
      </c>
      <c r="L10" s="30">
        <v>1355.53</v>
      </c>
      <c r="M10" s="16">
        <f>L10/K10</f>
        <v>4.8411785714285713</v>
      </c>
      <c r="N10" s="34">
        <f t="shared" si="3"/>
        <v>4217</v>
      </c>
      <c r="O10" s="32">
        <f t="shared" si="4"/>
        <v>16731.41</v>
      </c>
      <c r="P10" s="33">
        <f t="shared" si="5"/>
        <v>0.30305904671567463</v>
      </c>
      <c r="R10" s="50">
        <f t="shared" si="6"/>
        <v>-0.34412988006605127</v>
      </c>
      <c r="S10" s="32">
        <f t="shared" si="7"/>
        <v>-1011.3977175141247</v>
      </c>
      <c r="T10" s="33">
        <f t="shared" si="8"/>
        <v>-8.6465163583509919E-2</v>
      </c>
    </row>
    <row r="11" spans="1:20">
      <c r="A11" s="2" t="s">
        <v>8</v>
      </c>
      <c r="B11" s="4">
        <v>3472</v>
      </c>
      <c r="C11" s="25">
        <v>10933.78</v>
      </c>
      <c r="D11" s="5">
        <f t="shared" si="0"/>
        <v>3.1491301843317974</v>
      </c>
      <c r="E11" s="19">
        <v>543</v>
      </c>
      <c r="F11" s="24">
        <v>2072.58</v>
      </c>
      <c r="G11" s="20">
        <f t="shared" si="1"/>
        <v>3.8169060773480661</v>
      </c>
      <c r="H11" s="9"/>
      <c r="I11" s="28"/>
      <c r="J11" s="10"/>
      <c r="K11" s="13">
        <v>50</v>
      </c>
      <c r="L11" s="30">
        <v>219.16</v>
      </c>
      <c r="M11" s="16">
        <f>L11/K11</f>
        <v>4.3831999999999995</v>
      </c>
      <c r="N11" s="34">
        <f t="shared" si="3"/>
        <v>4065</v>
      </c>
      <c r="O11" s="32">
        <f t="shared" si="4"/>
        <v>13225.52</v>
      </c>
      <c r="P11" s="33">
        <f t="shared" si="5"/>
        <v>0.14587945879458794</v>
      </c>
      <c r="R11" s="50">
        <f t="shared" si="6"/>
        <v>0.66777589301626872</v>
      </c>
      <c r="S11" s="32">
        <f t="shared" si="7"/>
        <v>2318.5179005524851</v>
      </c>
      <c r="T11" s="33">
        <f t="shared" si="8"/>
        <v>0.21205090101981977</v>
      </c>
    </row>
    <row r="12" spans="1:20">
      <c r="A12" s="2" t="s">
        <v>7</v>
      </c>
      <c r="B12" s="4">
        <v>3584</v>
      </c>
      <c r="C12" s="25">
        <v>10846.56</v>
      </c>
      <c r="D12" s="5">
        <f t="shared" si="0"/>
        <v>3.0263839285714282</v>
      </c>
      <c r="E12" s="19">
        <v>72</v>
      </c>
      <c r="F12" s="24">
        <v>414.81</v>
      </c>
      <c r="G12" s="20">
        <f t="shared" si="1"/>
        <v>5.7612500000000004</v>
      </c>
      <c r="H12" s="9"/>
      <c r="I12" s="28"/>
      <c r="J12" s="10"/>
      <c r="K12" s="13"/>
      <c r="L12" s="30"/>
      <c r="M12" s="16"/>
      <c r="N12" s="34">
        <f t="shared" si="3"/>
        <v>3656</v>
      </c>
      <c r="O12" s="32">
        <f t="shared" si="4"/>
        <v>11261.369999999999</v>
      </c>
      <c r="P12" s="33">
        <f t="shared" si="5"/>
        <v>1.9693654266958426E-2</v>
      </c>
      <c r="R12" s="50">
        <f t="shared" si="6"/>
        <v>2.7348660714285722</v>
      </c>
      <c r="S12" s="32">
        <f t="shared" si="7"/>
        <v>9801.760000000002</v>
      </c>
      <c r="T12" s="33">
        <f t="shared" si="8"/>
        <v>0.90367452906728063</v>
      </c>
    </row>
    <row r="13" spans="1:20">
      <c r="A13" s="2" t="s">
        <v>12</v>
      </c>
      <c r="B13" s="4">
        <v>2701</v>
      </c>
      <c r="C13" s="25">
        <v>9146.58</v>
      </c>
      <c r="D13" s="5">
        <f t="shared" si="0"/>
        <v>3.3863680118474639</v>
      </c>
      <c r="E13" s="19">
        <v>454</v>
      </c>
      <c r="F13" s="24">
        <v>1962.49</v>
      </c>
      <c r="G13" s="20">
        <f t="shared" si="1"/>
        <v>4.3226651982378854</v>
      </c>
      <c r="H13" s="52">
        <v>1</v>
      </c>
      <c r="I13" s="53">
        <v>16.66</v>
      </c>
      <c r="J13" s="54">
        <f>I13/H13</f>
        <v>16.66</v>
      </c>
      <c r="K13" s="13">
        <v>328</v>
      </c>
      <c r="L13" s="30">
        <v>2310.15</v>
      </c>
      <c r="M13" s="16">
        <f>L13/K13</f>
        <v>7.0431402439024389</v>
      </c>
      <c r="N13" s="34">
        <f t="shared" si="3"/>
        <v>3484</v>
      </c>
      <c r="O13" s="32">
        <f t="shared" si="4"/>
        <v>13435.88</v>
      </c>
      <c r="P13" s="33">
        <f t="shared" si="5"/>
        <v>0.22474167623421354</v>
      </c>
      <c r="R13" s="50">
        <f t="shared" si="6"/>
        <v>0.93629718639042148</v>
      </c>
      <c r="S13" s="32">
        <f t="shared" si="7"/>
        <v>2528.9387004405285</v>
      </c>
      <c r="T13" s="33">
        <f t="shared" si="8"/>
        <v>0.27649008705336076</v>
      </c>
    </row>
    <row r="14" spans="1:20">
      <c r="A14" s="2" t="s">
        <v>15</v>
      </c>
      <c r="B14" s="4">
        <v>1980</v>
      </c>
      <c r="C14" s="25">
        <v>6584</v>
      </c>
      <c r="D14" s="5">
        <f t="shared" si="0"/>
        <v>3.3252525252525253</v>
      </c>
      <c r="E14" s="19">
        <v>854</v>
      </c>
      <c r="F14" s="24">
        <v>3152.25</v>
      </c>
      <c r="G14" s="20">
        <f t="shared" si="1"/>
        <v>3.6911592505854802</v>
      </c>
      <c r="H14" s="9">
        <v>60</v>
      </c>
      <c r="I14" s="28">
        <v>250.38</v>
      </c>
      <c r="J14" s="10">
        <f>I14/H14</f>
        <v>4.173</v>
      </c>
      <c r="K14" s="13">
        <v>320</v>
      </c>
      <c r="L14" s="30">
        <v>1198.2</v>
      </c>
      <c r="M14" s="16">
        <f>L14/K14</f>
        <v>3.7443750000000002</v>
      </c>
      <c r="N14" s="34">
        <f t="shared" si="3"/>
        <v>3214</v>
      </c>
      <c r="O14" s="32">
        <f t="shared" si="4"/>
        <v>11184.83</v>
      </c>
      <c r="P14" s="33">
        <f t="shared" si="5"/>
        <v>0.38394523957685128</v>
      </c>
      <c r="R14" s="50">
        <f t="shared" si="6"/>
        <v>0.36590672533295487</v>
      </c>
      <c r="S14" s="32">
        <f t="shared" si="7"/>
        <v>724.49531615925071</v>
      </c>
      <c r="T14" s="33">
        <f t="shared" si="8"/>
        <v>0.11003877827449128</v>
      </c>
    </row>
    <row r="15" spans="1:20">
      <c r="A15" s="2" t="s">
        <v>9</v>
      </c>
      <c r="B15" s="4">
        <v>3013</v>
      </c>
      <c r="C15" s="25">
        <v>10130.86</v>
      </c>
      <c r="D15" s="5">
        <f t="shared" si="0"/>
        <v>3.3623830069697975</v>
      </c>
      <c r="E15" s="19">
        <v>120</v>
      </c>
      <c r="F15" s="24">
        <v>463.09000000000003</v>
      </c>
      <c r="G15" s="20">
        <f t="shared" si="1"/>
        <v>3.8590833333333334</v>
      </c>
      <c r="H15" s="9"/>
      <c r="I15" s="28"/>
      <c r="J15" s="10"/>
      <c r="K15" s="13">
        <v>50</v>
      </c>
      <c r="L15" s="30">
        <v>306.44</v>
      </c>
      <c r="M15" s="16">
        <f>L15/K15</f>
        <v>6.1288</v>
      </c>
      <c r="N15" s="34">
        <f t="shared" si="3"/>
        <v>3183</v>
      </c>
      <c r="O15" s="32">
        <f t="shared" si="4"/>
        <v>10900.390000000001</v>
      </c>
      <c r="P15" s="33">
        <f t="shared" si="5"/>
        <v>5.3408733898837574E-2</v>
      </c>
      <c r="R15" s="50">
        <f t="shared" si="6"/>
        <v>0.49670032636353589</v>
      </c>
      <c r="S15" s="32">
        <f t="shared" si="7"/>
        <v>1496.5580833333336</v>
      </c>
      <c r="T15" s="33">
        <f t="shared" si="8"/>
        <v>0.14772270896383266</v>
      </c>
    </row>
    <row r="16" spans="1:20">
      <c r="A16" s="2" t="s">
        <v>11</v>
      </c>
      <c r="B16" s="4">
        <v>2717</v>
      </c>
      <c r="C16" s="25">
        <v>8285.9499999999989</v>
      </c>
      <c r="D16" s="5">
        <f t="shared" si="0"/>
        <v>3.049668752300331</v>
      </c>
      <c r="E16" s="19">
        <v>280</v>
      </c>
      <c r="F16" s="24">
        <v>1190.04</v>
      </c>
      <c r="G16" s="20">
        <f t="shared" si="1"/>
        <v>4.2501428571428574</v>
      </c>
      <c r="H16" s="9"/>
      <c r="I16" s="28"/>
      <c r="J16" s="10"/>
      <c r="K16" s="13"/>
      <c r="L16" s="30"/>
      <c r="M16" s="16"/>
      <c r="N16" s="34">
        <f t="shared" si="3"/>
        <v>2997</v>
      </c>
      <c r="O16" s="32">
        <f t="shared" si="4"/>
        <v>9475.989999999998</v>
      </c>
      <c r="P16" s="33">
        <f t="shared" si="5"/>
        <v>9.3426760093426764E-2</v>
      </c>
      <c r="R16" s="50">
        <f t="shared" si="6"/>
        <v>1.2004741048425265</v>
      </c>
      <c r="S16" s="32">
        <f t="shared" si="7"/>
        <v>3261.6881428571446</v>
      </c>
      <c r="T16" s="33">
        <f t="shared" si="8"/>
        <v>0.39364081883877466</v>
      </c>
    </row>
    <row r="17" spans="1:20">
      <c r="A17" s="2" t="s">
        <v>13</v>
      </c>
      <c r="B17" s="4">
        <v>2290</v>
      </c>
      <c r="C17" s="25">
        <v>8027.75</v>
      </c>
      <c r="D17" s="5">
        <f t="shared" si="0"/>
        <v>3.5055676855895195</v>
      </c>
      <c r="E17" s="19">
        <v>436</v>
      </c>
      <c r="F17" s="24">
        <v>2025.79</v>
      </c>
      <c r="G17" s="20">
        <f t="shared" si="1"/>
        <v>4.6463073394495416</v>
      </c>
      <c r="H17" s="9">
        <v>180</v>
      </c>
      <c r="I17" s="28">
        <v>740.36</v>
      </c>
      <c r="J17" s="10">
        <f>I17/H17</f>
        <v>4.1131111111111114</v>
      </c>
      <c r="K17" s="13">
        <v>20</v>
      </c>
      <c r="L17" s="30">
        <v>151.12</v>
      </c>
      <c r="M17" s="16">
        <f t="shared" ref="M17:M23" si="9">L17/K17</f>
        <v>7.556</v>
      </c>
      <c r="N17" s="34">
        <f t="shared" si="3"/>
        <v>2926</v>
      </c>
      <c r="O17" s="32">
        <f t="shared" si="4"/>
        <v>10945.020000000002</v>
      </c>
      <c r="P17" s="33">
        <f t="shared" si="5"/>
        <v>0.21736158578263842</v>
      </c>
      <c r="R17" s="50">
        <f t="shared" si="6"/>
        <v>1.1407396538600221</v>
      </c>
      <c r="S17" s="32">
        <f t="shared" si="7"/>
        <v>2612.2938073394507</v>
      </c>
      <c r="T17" s="33">
        <f t="shared" si="8"/>
        <v>0.32540796703178981</v>
      </c>
    </row>
    <row r="18" spans="1:20">
      <c r="A18" s="2" t="s">
        <v>14</v>
      </c>
      <c r="B18" s="4">
        <v>2068</v>
      </c>
      <c r="C18" s="25">
        <v>6628.38</v>
      </c>
      <c r="D18" s="5">
        <f t="shared" si="0"/>
        <v>3.2052127659574468</v>
      </c>
      <c r="E18" s="19">
        <v>77</v>
      </c>
      <c r="F18" s="24">
        <v>347.1</v>
      </c>
      <c r="G18" s="20">
        <f t="shared" si="1"/>
        <v>4.5077922077922077</v>
      </c>
      <c r="H18" s="9"/>
      <c r="I18" s="28"/>
      <c r="J18" s="10"/>
      <c r="K18" s="13">
        <v>62</v>
      </c>
      <c r="L18" s="30">
        <v>231.18</v>
      </c>
      <c r="M18" s="16">
        <f t="shared" si="9"/>
        <v>3.7287096774193551</v>
      </c>
      <c r="N18" s="34">
        <f t="shared" si="3"/>
        <v>2207</v>
      </c>
      <c r="O18" s="32">
        <f t="shared" si="4"/>
        <v>7206.6600000000008</v>
      </c>
      <c r="P18" s="33">
        <f t="shared" si="5"/>
        <v>6.2981422745808785E-2</v>
      </c>
      <c r="R18" s="50">
        <f t="shared" si="6"/>
        <v>1.3025794418347609</v>
      </c>
      <c r="S18" s="32">
        <f t="shared" si="7"/>
        <v>2693.7342857142858</v>
      </c>
      <c r="T18" s="33">
        <f t="shared" si="8"/>
        <v>0.40639406396650246</v>
      </c>
    </row>
    <row r="19" spans="1:20">
      <c r="A19" s="2" t="s">
        <v>18</v>
      </c>
      <c r="B19" s="4">
        <v>1305</v>
      </c>
      <c r="C19" s="25">
        <v>5259.69</v>
      </c>
      <c r="D19" s="5">
        <f t="shared" si="0"/>
        <v>4.0304137931034481</v>
      </c>
      <c r="E19" s="19">
        <v>693</v>
      </c>
      <c r="F19" s="24">
        <v>2739.09</v>
      </c>
      <c r="G19" s="20">
        <f t="shared" si="1"/>
        <v>3.9525108225108228</v>
      </c>
      <c r="H19" s="9">
        <v>60</v>
      </c>
      <c r="I19" s="28">
        <v>244.68</v>
      </c>
      <c r="J19" s="10">
        <f>I19/H19</f>
        <v>4.0780000000000003</v>
      </c>
      <c r="K19" s="13">
        <v>40</v>
      </c>
      <c r="L19" s="30">
        <v>143.6</v>
      </c>
      <c r="M19" s="16">
        <f t="shared" si="9"/>
        <v>3.59</v>
      </c>
      <c r="N19" s="34">
        <f t="shared" si="3"/>
        <v>2098</v>
      </c>
      <c r="O19" s="32">
        <f t="shared" si="4"/>
        <v>8387.06</v>
      </c>
      <c r="P19" s="33">
        <f t="shared" si="5"/>
        <v>0.37797902764537655</v>
      </c>
      <c r="R19" s="50">
        <f t="shared" si="6"/>
        <v>-7.7902970592625298E-2</v>
      </c>
      <c r="S19" s="32">
        <f t="shared" si="7"/>
        <v>-101.66337662337601</v>
      </c>
      <c r="T19" s="33">
        <f t="shared" si="8"/>
        <v>-1.9328777289797691E-2</v>
      </c>
    </row>
    <row r="20" spans="1:20">
      <c r="A20" s="2" t="s">
        <v>21</v>
      </c>
      <c r="B20" s="4">
        <v>1033</v>
      </c>
      <c r="C20" s="25">
        <v>3508.27</v>
      </c>
      <c r="D20" s="5">
        <f t="shared" si="0"/>
        <v>3.3961955469506293</v>
      </c>
      <c r="E20" s="19">
        <v>866</v>
      </c>
      <c r="F20" s="24">
        <v>3101.0099999999998</v>
      </c>
      <c r="G20" s="20">
        <f t="shared" si="1"/>
        <v>3.5808429561200921</v>
      </c>
      <c r="H20" s="9"/>
      <c r="I20" s="28"/>
      <c r="J20" s="10"/>
      <c r="K20" s="52">
        <v>2</v>
      </c>
      <c r="L20" s="53">
        <v>22.22</v>
      </c>
      <c r="M20" s="55">
        <f t="shared" si="9"/>
        <v>11.11</v>
      </c>
      <c r="N20" s="34">
        <f t="shared" si="3"/>
        <v>1901</v>
      </c>
      <c r="O20" s="32">
        <f t="shared" si="4"/>
        <v>6631.5</v>
      </c>
      <c r="P20" s="33">
        <f t="shared" si="5"/>
        <v>0.45660178853235139</v>
      </c>
      <c r="R20" s="50">
        <f t="shared" si="6"/>
        <v>0.18464740916946276</v>
      </c>
      <c r="S20" s="32">
        <f t="shared" si="7"/>
        <v>190.74077367205504</v>
      </c>
      <c r="T20" s="33">
        <f t="shared" si="8"/>
        <v>5.4368897967389918E-2</v>
      </c>
    </row>
    <row r="21" spans="1:20">
      <c r="A21" s="2" t="s">
        <v>16</v>
      </c>
      <c r="B21" s="4">
        <v>1587</v>
      </c>
      <c r="C21" s="25">
        <v>5162.57</v>
      </c>
      <c r="D21" s="5">
        <f t="shared" si="0"/>
        <v>3.2530371770636419</v>
      </c>
      <c r="E21" s="19">
        <v>233</v>
      </c>
      <c r="F21" s="24">
        <v>906.82999999999993</v>
      </c>
      <c r="G21" s="20">
        <f t="shared" si="1"/>
        <v>3.8919742489270384</v>
      </c>
      <c r="H21" s="9"/>
      <c r="I21" s="28"/>
      <c r="J21" s="10"/>
      <c r="K21" s="13">
        <v>40</v>
      </c>
      <c r="L21" s="30">
        <v>143.6</v>
      </c>
      <c r="M21" s="16">
        <f t="shared" si="9"/>
        <v>3.59</v>
      </c>
      <c r="N21" s="34">
        <f t="shared" si="3"/>
        <v>1860</v>
      </c>
      <c r="O21" s="32">
        <f t="shared" si="4"/>
        <v>6213</v>
      </c>
      <c r="P21" s="33">
        <f t="shared" si="5"/>
        <v>0.14677419354838708</v>
      </c>
      <c r="R21" s="50">
        <f t="shared" si="6"/>
        <v>0.63893707186339643</v>
      </c>
      <c r="S21" s="32">
        <f t="shared" si="7"/>
        <v>1013.9931330472101</v>
      </c>
      <c r="T21" s="33">
        <f t="shared" si="8"/>
        <v>0.19641247151074179</v>
      </c>
    </row>
    <row r="22" spans="1:20">
      <c r="A22" s="2" t="s">
        <v>20</v>
      </c>
      <c r="B22" s="4">
        <v>1186</v>
      </c>
      <c r="C22" s="25">
        <v>4138.1799999999994</v>
      </c>
      <c r="D22" s="5">
        <f t="shared" si="0"/>
        <v>3.4891905564924111</v>
      </c>
      <c r="E22" s="19">
        <v>59</v>
      </c>
      <c r="F22" s="24">
        <v>363.11</v>
      </c>
      <c r="G22" s="20">
        <f t="shared" si="1"/>
        <v>6.1544067796610173</v>
      </c>
      <c r="H22" s="9">
        <v>333</v>
      </c>
      <c r="I22" s="28">
        <v>1419.96</v>
      </c>
      <c r="J22" s="10">
        <f>I22/H22</f>
        <v>4.2641441441441446</v>
      </c>
      <c r="K22" s="13">
        <v>51</v>
      </c>
      <c r="L22" s="30">
        <v>196.37</v>
      </c>
      <c r="M22" s="16">
        <f t="shared" si="9"/>
        <v>3.8503921568627453</v>
      </c>
      <c r="N22" s="34">
        <f t="shared" si="3"/>
        <v>1629</v>
      </c>
      <c r="O22" s="32">
        <f t="shared" si="4"/>
        <v>6117.619999999999</v>
      </c>
      <c r="P22" s="33">
        <f t="shared" si="5"/>
        <v>0.2719459791282996</v>
      </c>
      <c r="R22" s="50">
        <f t="shared" si="6"/>
        <v>2.6652162231686063</v>
      </c>
      <c r="S22" s="32">
        <f t="shared" si="7"/>
        <v>3160.9464406779671</v>
      </c>
      <c r="T22" s="33">
        <f t="shared" si="8"/>
        <v>0.76384943155637686</v>
      </c>
    </row>
    <row r="23" spans="1:20">
      <c r="A23" s="2" t="s">
        <v>28</v>
      </c>
      <c r="B23" s="4">
        <v>664</v>
      </c>
      <c r="C23" s="25">
        <v>2190.7400000000002</v>
      </c>
      <c r="D23" s="5">
        <f t="shared" si="0"/>
        <v>3.2993072289156631</v>
      </c>
      <c r="E23" s="19">
        <v>57</v>
      </c>
      <c r="F23" s="24">
        <v>208.89000000000001</v>
      </c>
      <c r="G23" s="20">
        <f t="shared" si="1"/>
        <v>3.6647368421052633</v>
      </c>
      <c r="H23" s="9">
        <v>850</v>
      </c>
      <c r="I23" s="28">
        <v>3537.1800000000003</v>
      </c>
      <c r="J23" s="10">
        <f>I23/H23</f>
        <v>4.1613882352941181</v>
      </c>
      <c r="K23" s="52">
        <v>10</v>
      </c>
      <c r="L23" s="53">
        <v>100.11</v>
      </c>
      <c r="M23" s="55">
        <f t="shared" si="9"/>
        <v>10.010999999999999</v>
      </c>
      <c r="N23" s="34">
        <f t="shared" si="3"/>
        <v>1581</v>
      </c>
      <c r="O23" s="32">
        <f t="shared" si="4"/>
        <v>6036.92</v>
      </c>
      <c r="P23" s="33">
        <f t="shared" si="5"/>
        <v>0.58001265022137882</v>
      </c>
      <c r="R23" s="50">
        <f t="shared" si="6"/>
        <v>0.36542961318960021</v>
      </c>
      <c r="S23" s="32">
        <f t="shared" si="7"/>
        <v>242.64526315789453</v>
      </c>
      <c r="T23" s="33">
        <f t="shared" si="8"/>
        <v>0.11075949823251253</v>
      </c>
    </row>
    <row r="24" spans="1:20">
      <c r="A24" s="2" t="s">
        <v>17</v>
      </c>
      <c r="B24" s="4">
        <v>1390</v>
      </c>
      <c r="C24" s="25">
        <v>4855.1000000000004</v>
      </c>
      <c r="D24" s="5">
        <f t="shared" si="0"/>
        <v>3.4928776978417271</v>
      </c>
      <c r="E24" s="19">
        <v>84</v>
      </c>
      <c r="F24" s="24">
        <v>297.32</v>
      </c>
      <c r="G24" s="20">
        <f t="shared" si="1"/>
        <v>3.5395238095238093</v>
      </c>
      <c r="H24" s="52">
        <v>1</v>
      </c>
      <c r="I24" s="53">
        <v>16.78</v>
      </c>
      <c r="J24" s="54">
        <f>I24/H24</f>
        <v>16.78</v>
      </c>
      <c r="K24" s="13"/>
      <c r="L24" s="30"/>
      <c r="M24" s="16"/>
      <c r="N24" s="34">
        <f t="shared" si="3"/>
        <v>1475</v>
      </c>
      <c r="O24" s="32">
        <f t="shared" si="4"/>
        <v>5169.2</v>
      </c>
      <c r="P24" s="33">
        <f t="shared" si="5"/>
        <v>5.7627118644067797E-2</v>
      </c>
      <c r="R24" s="50">
        <f t="shared" si="6"/>
        <v>4.6646111682082214E-2</v>
      </c>
      <c r="S24" s="32">
        <f t="shared" si="7"/>
        <v>64.838095238094283</v>
      </c>
      <c r="T24" s="33">
        <f t="shared" si="8"/>
        <v>1.3354636410803953E-2</v>
      </c>
    </row>
    <row r="25" spans="1:20">
      <c r="A25" s="2" t="s">
        <v>19</v>
      </c>
      <c r="B25" s="4">
        <v>1298</v>
      </c>
      <c r="C25" s="25">
        <v>3894.83</v>
      </c>
      <c r="D25" s="5">
        <f t="shared" si="0"/>
        <v>3.0006394453004623</v>
      </c>
      <c r="E25" s="19">
        <v>49</v>
      </c>
      <c r="F25" s="24">
        <v>229.26</v>
      </c>
      <c r="G25" s="20">
        <f t="shared" si="1"/>
        <v>4.6787755102040816</v>
      </c>
      <c r="H25" s="9"/>
      <c r="I25" s="28"/>
      <c r="J25" s="10"/>
      <c r="K25" s="13"/>
      <c r="L25" s="30"/>
      <c r="M25" s="16"/>
      <c r="N25" s="34">
        <f t="shared" si="3"/>
        <v>1347</v>
      </c>
      <c r="O25" s="32">
        <f t="shared" si="4"/>
        <v>4124.09</v>
      </c>
      <c r="P25" s="33">
        <f t="shared" si="5"/>
        <v>3.6377134372680031E-2</v>
      </c>
      <c r="R25" s="50">
        <f t="shared" si="6"/>
        <v>1.6781360649036192</v>
      </c>
      <c r="S25" s="32">
        <f t="shared" si="7"/>
        <v>2178.2206122448979</v>
      </c>
      <c r="T25" s="33">
        <f t="shared" si="8"/>
        <v>0.55925948301848805</v>
      </c>
    </row>
    <row r="26" spans="1:20">
      <c r="A26" s="2" t="s">
        <v>32</v>
      </c>
      <c r="B26" s="4">
        <v>542</v>
      </c>
      <c r="C26" s="25">
        <v>3343.5699999999997</v>
      </c>
      <c r="D26" s="5">
        <f t="shared" si="0"/>
        <v>6.1689483394833946</v>
      </c>
      <c r="E26" s="19">
        <v>143</v>
      </c>
      <c r="F26" s="24">
        <v>619.02</v>
      </c>
      <c r="G26" s="20">
        <f t="shared" si="1"/>
        <v>4.3288111888111889</v>
      </c>
      <c r="H26" s="9">
        <v>280</v>
      </c>
      <c r="I26" s="28">
        <v>1141.8399999999999</v>
      </c>
      <c r="J26" s="10">
        <f>I26/H26</f>
        <v>4.0779999999999994</v>
      </c>
      <c r="K26" s="13">
        <v>280</v>
      </c>
      <c r="L26" s="30">
        <v>1154.9000000000001</v>
      </c>
      <c r="M26" s="16">
        <f>L26/K26</f>
        <v>4.1246428571428577</v>
      </c>
      <c r="N26" s="34">
        <f t="shared" si="3"/>
        <v>1245</v>
      </c>
      <c r="O26" s="32">
        <f t="shared" si="4"/>
        <v>6259.33</v>
      </c>
      <c r="P26" s="33">
        <f t="shared" si="5"/>
        <v>0.56465863453815257</v>
      </c>
      <c r="R26" s="50">
        <f t="shared" si="6"/>
        <v>-1.8401371506722057</v>
      </c>
      <c r="S26" s="32">
        <f t="shared" si="7"/>
        <v>-997.35433566433551</v>
      </c>
      <c r="T26" s="33">
        <f t="shared" si="8"/>
        <v>-0.29829025133744336</v>
      </c>
    </row>
    <row r="27" spans="1:20">
      <c r="A27" s="2" t="s">
        <v>27</v>
      </c>
      <c r="B27" s="4">
        <v>709</v>
      </c>
      <c r="C27" s="25">
        <v>2213.5099999999998</v>
      </c>
      <c r="D27" s="5">
        <f t="shared" si="0"/>
        <v>3.1220169252468262</v>
      </c>
      <c r="E27" s="19">
        <v>483</v>
      </c>
      <c r="F27" s="24">
        <v>1808</v>
      </c>
      <c r="G27" s="20">
        <f t="shared" si="1"/>
        <v>3.7432712215320909</v>
      </c>
      <c r="H27" s="9"/>
      <c r="I27" s="28"/>
      <c r="J27" s="10"/>
      <c r="K27" s="13">
        <v>10</v>
      </c>
      <c r="L27" s="30">
        <v>35.9</v>
      </c>
      <c r="M27" s="16">
        <f>L27/K27</f>
        <v>3.59</v>
      </c>
      <c r="N27" s="34">
        <f t="shared" si="3"/>
        <v>1202</v>
      </c>
      <c r="O27" s="32">
        <f t="shared" si="4"/>
        <v>4057.41</v>
      </c>
      <c r="P27" s="33">
        <f t="shared" si="5"/>
        <v>0.4101497504159734</v>
      </c>
      <c r="R27" s="50">
        <f t="shared" si="6"/>
        <v>0.62125429628526474</v>
      </c>
      <c r="S27" s="32">
        <f t="shared" si="7"/>
        <v>440.4692960662527</v>
      </c>
      <c r="T27" s="33">
        <f t="shared" si="8"/>
        <v>0.19899132873411585</v>
      </c>
    </row>
    <row r="28" spans="1:20">
      <c r="A28" s="2" t="s">
        <v>23</v>
      </c>
      <c r="B28" s="4">
        <v>889</v>
      </c>
      <c r="C28" s="25">
        <v>2779.73</v>
      </c>
      <c r="D28" s="5">
        <f t="shared" si="0"/>
        <v>3.1268053993250842</v>
      </c>
      <c r="E28" s="19">
        <v>236</v>
      </c>
      <c r="F28" s="24">
        <v>889.75</v>
      </c>
      <c r="G28" s="20">
        <f t="shared" si="1"/>
        <v>3.7701271186440679</v>
      </c>
      <c r="H28" s="9">
        <v>30</v>
      </c>
      <c r="I28" s="28">
        <v>127.08</v>
      </c>
      <c r="J28" s="10">
        <f>I28/H28</f>
        <v>4.2359999999999998</v>
      </c>
      <c r="K28" s="13"/>
      <c r="L28" s="30"/>
      <c r="M28" s="16"/>
      <c r="N28" s="34">
        <f t="shared" si="3"/>
        <v>1155</v>
      </c>
      <c r="O28" s="32">
        <f t="shared" si="4"/>
        <v>3796.56</v>
      </c>
      <c r="P28" s="33">
        <f t="shared" si="5"/>
        <v>0.23030303030303031</v>
      </c>
      <c r="R28" s="50">
        <f t="shared" si="6"/>
        <v>0.64332171931898374</v>
      </c>
      <c r="S28" s="32">
        <f t="shared" si="7"/>
        <v>571.9130084745766</v>
      </c>
      <c r="T28" s="33">
        <f t="shared" si="8"/>
        <v>0.20574408610713149</v>
      </c>
    </row>
    <row r="29" spans="1:20">
      <c r="A29" s="2" t="s">
        <v>31</v>
      </c>
      <c r="B29" s="4">
        <v>560</v>
      </c>
      <c r="C29" s="25">
        <v>1670.8</v>
      </c>
      <c r="D29" s="5">
        <f t="shared" si="0"/>
        <v>2.9835714285714285</v>
      </c>
      <c r="E29" s="19">
        <v>11</v>
      </c>
      <c r="F29" s="24">
        <v>44.54</v>
      </c>
      <c r="G29" s="20">
        <f t="shared" si="1"/>
        <v>4.0490909090909089</v>
      </c>
      <c r="H29" s="9"/>
      <c r="I29" s="28"/>
      <c r="J29" s="10"/>
      <c r="K29" s="13">
        <v>540</v>
      </c>
      <c r="L29" s="30">
        <v>2094.06</v>
      </c>
      <c r="M29" s="16">
        <f>L29/K29</f>
        <v>3.8778888888888887</v>
      </c>
      <c r="N29" s="34">
        <f t="shared" si="3"/>
        <v>1111</v>
      </c>
      <c r="O29" s="32">
        <f t="shared" si="4"/>
        <v>3809.3999999999996</v>
      </c>
      <c r="P29" s="33">
        <f t="shared" si="5"/>
        <v>0.49594959495949598</v>
      </c>
      <c r="R29" s="50">
        <f t="shared" si="6"/>
        <v>1.0655194805194803</v>
      </c>
      <c r="S29" s="32">
        <f t="shared" si="7"/>
        <v>596.69090909090892</v>
      </c>
      <c r="T29" s="33">
        <f t="shared" si="8"/>
        <v>0.35712886586719472</v>
      </c>
    </row>
    <row r="30" spans="1:20">
      <c r="A30" s="2" t="s">
        <v>22</v>
      </c>
      <c r="B30" s="4">
        <v>982</v>
      </c>
      <c r="C30" s="25">
        <v>3107.37</v>
      </c>
      <c r="D30" s="5">
        <f t="shared" si="0"/>
        <v>3.1643279022403257</v>
      </c>
      <c r="E30" s="19">
        <v>48</v>
      </c>
      <c r="F30" s="24">
        <v>225.14000000000001</v>
      </c>
      <c r="G30" s="20">
        <f t="shared" si="1"/>
        <v>4.6904166666666667</v>
      </c>
      <c r="H30" s="9"/>
      <c r="I30" s="28"/>
      <c r="J30" s="10"/>
      <c r="K30" s="13"/>
      <c r="L30" s="30"/>
      <c r="M30" s="16"/>
      <c r="N30" s="34">
        <f t="shared" si="3"/>
        <v>1030</v>
      </c>
      <c r="O30" s="32">
        <f t="shared" si="4"/>
        <v>3332.5099999999998</v>
      </c>
      <c r="P30" s="33">
        <f t="shared" si="5"/>
        <v>4.6601941747572817E-2</v>
      </c>
      <c r="R30" s="50">
        <f t="shared" si="6"/>
        <v>1.526088764426341</v>
      </c>
      <c r="S30" s="32">
        <f t="shared" si="7"/>
        <v>1498.6191666666668</v>
      </c>
      <c r="T30" s="33">
        <f t="shared" si="8"/>
        <v>0.48227895830450412</v>
      </c>
    </row>
    <row r="31" spans="1:20">
      <c r="A31" s="2" t="s">
        <v>24</v>
      </c>
      <c r="B31" s="4">
        <v>884</v>
      </c>
      <c r="C31" s="25">
        <v>2661.52</v>
      </c>
      <c r="D31" s="5">
        <f t="shared" si="0"/>
        <v>3.0107692307692306</v>
      </c>
      <c r="E31" s="19">
        <v>74</v>
      </c>
      <c r="F31" s="24">
        <v>311.26</v>
      </c>
      <c r="G31" s="20">
        <f t="shared" si="1"/>
        <v>4.206216216216216</v>
      </c>
      <c r="H31" s="9"/>
      <c r="I31" s="28"/>
      <c r="J31" s="10"/>
      <c r="K31" s="13"/>
      <c r="L31" s="30"/>
      <c r="M31" s="16"/>
      <c r="N31" s="34">
        <f t="shared" si="3"/>
        <v>958</v>
      </c>
      <c r="O31" s="32">
        <f t="shared" si="4"/>
        <v>2972.7799999999997</v>
      </c>
      <c r="P31" s="33">
        <f t="shared" si="5"/>
        <v>7.724425887265135E-2</v>
      </c>
      <c r="R31" s="50">
        <f t="shared" si="6"/>
        <v>1.1954469854469854</v>
      </c>
      <c r="S31" s="32">
        <f t="shared" si="7"/>
        <v>1056.7751351351351</v>
      </c>
      <c r="T31" s="33">
        <f t="shared" si="8"/>
        <v>0.39705699567733294</v>
      </c>
    </row>
    <row r="32" spans="1:20">
      <c r="A32" s="2" t="s">
        <v>29</v>
      </c>
      <c r="B32" s="4">
        <v>651</v>
      </c>
      <c r="C32" s="25">
        <v>2312.38</v>
      </c>
      <c r="D32" s="5">
        <f t="shared" si="0"/>
        <v>3.5520430107526884</v>
      </c>
      <c r="E32" s="19">
        <v>206</v>
      </c>
      <c r="F32" s="24">
        <v>773.64</v>
      </c>
      <c r="G32" s="20">
        <f t="shared" si="1"/>
        <v>3.7555339805825243</v>
      </c>
      <c r="H32" s="9"/>
      <c r="I32" s="28"/>
      <c r="J32" s="10"/>
      <c r="K32" s="13">
        <v>10</v>
      </c>
      <c r="L32" s="30">
        <v>43.5</v>
      </c>
      <c r="M32" s="16">
        <f>L32/K32</f>
        <v>4.3499999999999996</v>
      </c>
      <c r="N32" s="34">
        <f t="shared" si="3"/>
        <v>867</v>
      </c>
      <c r="O32" s="32">
        <f t="shared" si="4"/>
        <v>3129.52</v>
      </c>
      <c r="P32" s="33">
        <f t="shared" si="5"/>
        <v>0.2491349480968858</v>
      </c>
      <c r="R32" s="50">
        <f t="shared" si="6"/>
        <v>0.20349096982983594</v>
      </c>
      <c r="S32" s="32">
        <f t="shared" si="7"/>
        <v>132.47262135922321</v>
      </c>
      <c r="T32" s="33">
        <f t="shared" si="8"/>
        <v>5.7288430690121517E-2</v>
      </c>
    </row>
    <row r="33" spans="1:20">
      <c r="A33" s="2" t="s">
        <v>38</v>
      </c>
      <c r="B33" s="4">
        <v>150</v>
      </c>
      <c r="C33" s="25">
        <v>526.34</v>
      </c>
      <c r="D33" s="5">
        <f t="shared" si="0"/>
        <v>3.5089333333333337</v>
      </c>
      <c r="E33" s="19">
        <v>440</v>
      </c>
      <c r="F33" s="24">
        <v>1687.33</v>
      </c>
      <c r="G33" s="20">
        <f t="shared" si="1"/>
        <v>3.834840909090909</v>
      </c>
      <c r="H33" s="9"/>
      <c r="I33" s="28"/>
      <c r="J33" s="10"/>
      <c r="K33" s="13">
        <v>254</v>
      </c>
      <c r="L33" s="30">
        <v>929.06</v>
      </c>
      <c r="M33" s="16">
        <f>L33/K33</f>
        <v>3.6577165354330705</v>
      </c>
      <c r="N33" s="34">
        <f t="shared" si="3"/>
        <v>844</v>
      </c>
      <c r="O33" s="32">
        <f t="shared" si="4"/>
        <v>3142.73</v>
      </c>
      <c r="P33" s="33">
        <f t="shared" si="5"/>
        <v>0.82227488151658767</v>
      </c>
      <c r="R33" s="50">
        <f t="shared" si="6"/>
        <v>0.32590757575757534</v>
      </c>
      <c r="S33" s="32">
        <f t="shared" si="7"/>
        <v>48.886136363636304</v>
      </c>
      <c r="T33" s="33">
        <f t="shared" si="8"/>
        <v>9.2879386639123568E-2</v>
      </c>
    </row>
    <row r="34" spans="1:20">
      <c r="A34" s="2" t="s">
        <v>25</v>
      </c>
      <c r="B34" s="4">
        <v>818</v>
      </c>
      <c r="C34" s="25">
        <v>2588.73</v>
      </c>
      <c r="D34" s="5">
        <f t="shared" si="0"/>
        <v>3.1647066014669929</v>
      </c>
      <c r="E34" s="19">
        <v>14</v>
      </c>
      <c r="F34" s="24">
        <v>76.52</v>
      </c>
      <c r="G34" s="20">
        <f t="shared" si="1"/>
        <v>5.4657142857142853</v>
      </c>
      <c r="H34" s="9"/>
      <c r="I34" s="28"/>
      <c r="J34" s="10"/>
      <c r="K34" s="13"/>
      <c r="L34" s="30"/>
      <c r="M34" s="16"/>
      <c r="N34" s="34">
        <f t="shared" si="3"/>
        <v>832</v>
      </c>
      <c r="O34" s="32">
        <f t="shared" si="4"/>
        <v>2665.25</v>
      </c>
      <c r="P34" s="33">
        <f t="shared" si="5"/>
        <v>1.6826923076923076E-2</v>
      </c>
      <c r="R34" s="50">
        <f t="shared" si="6"/>
        <v>2.3010076842472924</v>
      </c>
      <c r="S34" s="32">
        <f t="shared" si="7"/>
        <v>1882.2242857142851</v>
      </c>
      <c r="T34" s="33">
        <f t="shared" si="8"/>
        <v>0.72708404727966414</v>
      </c>
    </row>
    <row r="35" spans="1:20">
      <c r="A35" s="2" t="s">
        <v>26</v>
      </c>
      <c r="B35" s="4">
        <v>730</v>
      </c>
      <c r="C35" s="25">
        <v>3396.9</v>
      </c>
      <c r="D35" s="5">
        <f t="shared" si="0"/>
        <v>4.653287671232877</v>
      </c>
      <c r="E35" s="19">
        <v>40</v>
      </c>
      <c r="F35" s="24">
        <v>182.71</v>
      </c>
      <c r="G35" s="20">
        <f t="shared" si="1"/>
        <v>4.5677500000000002</v>
      </c>
      <c r="H35" s="9">
        <v>20</v>
      </c>
      <c r="I35" s="28">
        <v>81.56</v>
      </c>
      <c r="J35" s="10">
        <f>I35/H35</f>
        <v>4.0780000000000003</v>
      </c>
      <c r="K35" s="13">
        <v>10</v>
      </c>
      <c r="L35" s="30">
        <v>75.56</v>
      </c>
      <c r="M35" s="16">
        <f>L35/K35</f>
        <v>7.556</v>
      </c>
      <c r="N35" s="34">
        <f t="shared" si="3"/>
        <v>800</v>
      </c>
      <c r="O35" s="32">
        <f t="shared" si="4"/>
        <v>3736.73</v>
      </c>
      <c r="P35" s="33">
        <f t="shared" si="5"/>
        <v>8.7499999999999994E-2</v>
      </c>
      <c r="R35" s="50">
        <f t="shared" si="6"/>
        <v>-8.5537671232876811E-2</v>
      </c>
      <c r="S35" s="32">
        <f t="shared" si="7"/>
        <v>-62.442500000000074</v>
      </c>
      <c r="T35" s="33">
        <f t="shared" si="8"/>
        <v>-1.838220141894082E-2</v>
      </c>
    </row>
    <row r="36" spans="1:20">
      <c r="A36" s="2" t="s">
        <v>30</v>
      </c>
      <c r="B36" s="4">
        <v>637</v>
      </c>
      <c r="C36" s="25">
        <v>1968.48</v>
      </c>
      <c r="D36" s="5">
        <f t="shared" si="0"/>
        <v>3.0902354788069073</v>
      </c>
      <c r="E36" s="19">
        <v>16</v>
      </c>
      <c r="F36" s="24">
        <v>69.52</v>
      </c>
      <c r="G36" s="20">
        <f t="shared" si="1"/>
        <v>4.3449999999999998</v>
      </c>
      <c r="H36" s="9">
        <v>20</v>
      </c>
      <c r="I36" s="28">
        <v>81.56</v>
      </c>
      <c r="J36" s="10">
        <f>I36/H36</f>
        <v>4.0780000000000003</v>
      </c>
      <c r="K36" s="13"/>
      <c r="L36" s="30"/>
      <c r="M36" s="16"/>
      <c r="N36" s="34">
        <f t="shared" si="3"/>
        <v>673</v>
      </c>
      <c r="O36" s="32">
        <f t="shared" si="4"/>
        <v>2119.56</v>
      </c>
      <c r="P36" s="33">
        <f t="shared" si="5"/>
        <v>5.3491827637444277E-2</v>
      </c>
      <c r="R36" s="50">
        <f t="shared" si="6"/>
        <v>1.2547645211930925</v>
      </c>
      <c r="S36" s="32">
        <f t="shared" si="7"/>
        <v>799.28499999999985</v>
      </c>
      <c r="T36" s="33">
        <f t="shared" si="8"/>
        <v>0.40604171746728435</v>
      </c>
    </row>
    <row r="37" spans="1:20">
      <c r="A37" s="2" t="s">
        <v>35</v>
      </c>
      <c r="B37" s="4">
        <v>319</v>
      </c>
      <c r="C37" s="25">
        <v>1105.6500000000001</v>
      </c>
      <c r="D37" s="5">
        <f t="shared" si="0"/>
        <v>3.4659874608150472</v>
      </c>
      <c r="E37" s="19">
        <v>9</v>
      </c>
      <c r="F37" s="24">
        <v>46.67</v>
      </c>
      <c r="G37" s="20">
        <f t="shared" si="1"/>
        <v>5.1855555555555561</v>
      </c>
      <c r="H37" s="9"/>
      <c r="I37" s="28"/>
      <c r="J37" s="10"/>
      <c r="K37" s="13">
        <v>220</v>
      </c>
      <c r="L37" s="30">
        <v>789.8</v>
      </c>
      <c r="M37" s="16">
        <f>L37/K37</f>
        <v>3.59</v>
      </c>
      <c r="N37" s="34">
        <f t="shared" si="3"/>
        <v>548</v>
      </c>
      <c r="O37" s="32">
        <f t="shared" si="4"/>
        <v>1942.1200000000001</v>
      </c>
      <c r="P37" s="33">
        <f t="shared" si="5"/>
        <v>0.41788321167883213</v>
      </c>
      <c r="R37" s="50">
        <f t="shared" si="6"/>
        <v>1.719568094740509</v>
      </c>
      <c r="S37" s="32">
        <f t="shared" si="7"/>
        <v>548.54222222222234</v>
      </c>
      <c r="T37" s="33">
        <f t="shared" si="8"/>
        <v>0.49612646155856044</v>
      </c>
    </row>
    <row r="38" spans="1:20">
      <c r="A38" s="2" t="s">
        <v>33</v>
      </c>
      <c r="B38" s="4">
        <v>480</v>
      </c>
      <c r="C38" s="25">
        <v>1767.93</v>
      </c>
      <c r="D38" s="5">
        <f t="shared" si="0"/>
        <v>3.6831875000000003</v>
      </c>
      <c r="E38" s="19">
        <v>51</v>
      </c>
      <c r="F38" s="24">
        <v>241.17000000000002</v>
      </c>
      <c r="G38" s="20">
        <f t="shared" si="1"/>
        <v>4.7288235294117653</v>
      </c>
      <c r="H38" s="52">
        <v>1</v>
      </c>
      <c r="I38" s="53">
        <v>10.68</v>
      </c>
      <c r="J38" s="54">
        <f>I38/H38</f>
        <v>10.68</v>
      </c>
      <c r="K38" s="13"/>
      <c r="L38" s="30"/>
      <c r="M38" s="16"/>
      <c r="N38" s="34">
        <f t="shared" si="3"/>
        <v>532</v>
      </c>
      <c r="O38" s="32">
        <f t="shared" si="4"/>
        <v>2019.7800000000002</v>
      </c>
      <c r="P38" s="33">
        <f t="shared" si="5"/>
        <v>9.7744360902255634E-2</v>
      </c>
      <c r="R38" s="50">
        <f t="shared" si="6"/>
        <v>1.045636029411765</v>
      </c>
      <c r="S38" s="32">
        <f t="shared" si="7"/>
        <v>501.9052941176472</v>
      </c>
      <c r="T38" s="33">
        <f t="shared" si="8"/>
        <v>0.28389432506810064</v>
      </c>
    </row>
    <row r="39" spans="1:20">
      <c r="A39" s="2" t="s">
        <v>40</v>
      </c>
      <c r="B39" s="4">
        <v>110</v>
      </c>
      <c r="C39" s="25">
        <v>355.62</v>
      </c>
      <c r="D39" s="5">
        <f t="shared" si="0"/>
        <v>3.2329090909090907</v>
      </c>
      <c r="E39" s="19">
        <v>160</v>
      </c>
      <c r="F39" s="24">
        <v>830.01</v>
      </c>
      <c r="G39" s="20">
        <f t="shared" si="1"/>
        <v>5.1875625000000003</v>
      </c>
      <c r="H39" s="9">
        <v>80</v>
      </c>
      <c r="I39" s="28">
        <v>326.24</v>
      </c>
      <c r="J39" s="10">
        <f>I39/H39</f>
        <v>4.0780000000000003</v>
      </c>
      <c r="K39" s="13">
        <v>120</v>
      </c>
      <c r="L39" s="30">
        <v>477.92</v>
      </c>
      <c r="M39" s="16">
        <f>L39/K39</f>
        <v>3.9826666666666668</v>
      </c>
      <c r="N39" s="34">
        <f t="shared" si="3"/>
        <v>470</v>
      </c>
      <c r="O39" s="32">
        <f t="shared" si="4"/>
        <v>1989.7900000000002</v>
      </c>
      <c r="P39" s="33">
        <f t="shared" si="5"/>
        <v>0.76595744680851063</v>
      </c>
      <c r="R39" s="50">
        <f t="shared" si="6"/>
        <v>1.9546534090909096</v>
      </c>
      <c r="S39" s="32">
        <f t="shared" si="7"/>
        <v>215.01187500000006</v>
      </c>
      <c r="T39" s="33">
        <f t="shared" si="8"/>
        <v>0.60461131263708467</v>
      </c>
    </row>
    <row r="40" spans="1:20">
      <c r="A40" s="2" t="s">
        <v>34</v>
      </c>
      <c r="B40" s="4">
        <v>393</v>
      </c>
      <c r="C40" s="25">
        <v>1292.21</v>
      </c>
      <c r="D40" s="5">
        <f t="shared" si="0"/>
        <v>3.2880661577608143</v>
      </c>
      <c r="E40" s="52">
        <v>5</v>
      </c>
      <c r="F40" s="53">
        <v>34.92</v>
      </c>
      <c r="G40" s="54">
        <f t="shared" si="1"/>
        <v>6.984</v>
      </c>
      <c r="H40" s="9"/>
      <c r="I40" s="28"/>
      <c r="J40" s="10"/>
      <c r="K40" s="13"/>
      <c r="L40" s="30"/>
      <c r="M40" s="16"/>
      <c r="N40" s="34">
        <f t="shared" si="3"/>
        <v>398</v>
      </c>
      <c r="O40" s="32">
        <f t="shared" si="4"/>
        <v>1327.13</v>
      </c>
      <c r="P40" s="33">
        <f t="shared" si="5"/>
        <v>1.2562814070351759E-2</v>
      </c>
      <c r="R40" s="50">
        <f t="shared" si="6"/>
        <v>3.6959338422391856</v>
      </c>
      <c r="S40" s="32">
        <f t="shared" si="7"/>
        <v>1452.502</v>
      </c>
      <c r="T40" s="33">
        <f t="shared" si="8"/>
        <v>1.1240448533907026</v>
      </c>
    </row>
    <row r="41" spans="1:20">
      <c r="A41" s="2" t="s">
        <v>39</v>
      </c>
      <c r="B41" s="52">
        <v>118</v>
      </c>
      <c r="C41" s="53">
        <v>1107.77</v>
      </c>
      <c r="D41" s="54">
        <f t="shared" si="0"/>
        <v>9.387881355932203</v>
      </c>
      <c r="E41" s="19">
        <v>250</v>
      </c>
      <c r="F41" s="24">
        <v>883.5</v>
      </c>
      <c r="G41" s="20">
        <f t="shared" si="1"/>
        <v>3.5339999999999998</v>
      </c>
      <c r="H41" s="9"/>
      <c r="I41" s="28"/>
      <c r="J41" s="10"/>
      <c r="K41" s="13"/>
      <c r="L41" s="30"/>
      <c r="M41" s="16"/>
      <c r="N41" s="34">
        <f t="shared" si="3"/>
        <v>368</v>
      </c>
      <c r="O41" s="32">
        <f t="shared" si="4"/>
        <v>1991.27</v>
      </c>
      <c r="P41" s="33">
        <f t="shared" si="5"/>
        <v>0.67934782608695654</v>
      </c>
      <c r="R41" s="50">
        <f t="shared" si="6"/>
        <v>-5.8538813559322032</v>
      </c>
      <c r="S41" s="32">
        <f t="shared" si="7"/>
        <v>-690.75799999999992</v>
      </c>
      <c r="T41" s="33">
        <f t="shared" si="8"/>
        <v>-0.62355723661048779</v>
      </c>
    </row>
    <row r="42" spans="1:20">
      <c r="A42" s="2" t="s">
        <v>37</v>
      </c>
      <c r="B42" s="4">
        <v>274</v>
      </c>
      <c r="C42" s="25">
        <v>837.44</v>
      </c>
      <c r="D42" s="5">
        <f t="shared" si="0"/>
        <v>3.056350364963504</v>
      </c>
      <c r="E42" s="19">
        <v>52</v>
      </c>
      <c r="F42" s="24">
        <v>227.74</v>
      </c>
      <c r="G42" s="20">
        <f t="shared" si="1"/>
        <v>4.3796153846153851</v>
      </c>
      <c r="H42" s="9"/>
      <c r="I42" s="28"/>
      <c r="J42" s="10"/>
      <c r="K42" s="13"/>
      <c r="L42" s="30"/>
      <c r="M42" s="16"/>
      <c r="N42" s="34">
        <f t="shared" si="3"/>
        <v>326</v>
      </c>
      <c r="O42" s="32">
        <f t="shared" si="4"/>
        <v>1065.18</v>
      </c>
      <c r="P42" s="33">
        <f t="shared" si="5"/>
        <v>0.15950920245398773</v>
      </c>
      <c r="R42" s="50">
        <f t="shared" si="6"/>
        <v>1.3232650196518811</v>
      </c>
      <c r="S42" s="32">
        <f t="shared" si="7"/>
        <v>362.57461538461541</v>
      </c>
      <c r="T42" s="33">
        <f t="shared" si="8"/>
        <v>0.43295593163046353</v>
      </c>
    </row>
    <row r="43" spans="1:20">
      <c r="A43" s="2" t="s">
        <v>36</v>
      </c>
      <c r="B43" s="4">
        <v>300</v>
      </c>
      <c r="C43" s="25">
        <v>1144.8700000000001</v>
      </c>
      <c r="D43" s="5">
        <f t="shared" si="0"/>
        <v>3.8162333333333338</v>
      </c>
      <c r="E43" s="19">
        <v>13</v>
      </c>
      <c r="F43" s="24">
        <v>67.62</v>
      </c>
      <c r="G43" s="20">
        <f t="shared" si="1"/>
        <v>5.2015384615384619</v>
      </c>
      <c r="H43" s="9"/>
      <c r="I43" s="28"/>
      <c r="J43" s="10"/>
      <c r="K43" s="13"/>
      <c r="L43" s="30"/>
      <c r="M43" s="16"/>
      <c r="N43" s="34">
        <f t="shared" si="3"/>
        <v>313</v>
      </c>
      <c r="O43" s="32">
        <f t="shared" si="4"/>
        <v>1212.4900000000002</v>
      </c>
      <c r="P43" s="33">
        <f t="shared" si="5"/>
        <v>4.1533546325878593E-2</v>
      </c>
      <c r="R43" s="50">
        <f t="shared" si="6"/>
        <v>1.3853051282051281</v>
      </c>
      <c r="S43" s="32">
        <f t="shared" si="7"/>
        <v>415.59153846153845</v>
      </c>
      <c r="T43" s="33">
        <f t="shared" si="8"/>
        <v>0.36300325666803951</v>
      </c>
    </row>
    <row r="44" spans="1:20">
      <c r="A44" s="2" t="s">
        <v>41</v>
      </c>
      <c r="B44" s="4">
        <v>102</v>
      </c>
      <c r="C44" s="25">
        <v>447.04999999999995</v>
      </c>
      <c r="D44" s="5">
        <f t="shared" si="0"/>
        <v>4.3828431372549019</v>
      </c>
      <c r="E44" s="19"/>
      <c r="F44" s="24"/>
      <c r="G44" s="20"/>
      <c r="H44" s="9"/>
      <c r="I44" s="28"/>
      <c r="J44" s="9"/>
      <c r="K44" s="13"/>
      <c r="L44" s="30"/>
      <c r="M44" s="17"/>
      <c r="N44" s="34">
        <f t="shared" si="3"/>
        <v>102</v>
      </c>
      <c r="O44" s="32">
        <f t="shared" si="4"/>
        <v>447.04999999999995</v>
      </c>
      <c r="P44" s="33">
        <f t="shared" si="5"/>
        <v>0</v>
      </c>
      <c r="R44" s="50">
        <f t="shared" si="6"/>
        <v>-4.3828431372549019</v>
      </c>
      <c r="S44" s="32"/>
    </row>
    <row r="45" spans="1:20">
      <c r="A45" s="2" t="s">
        <v>42</v>
      </c>
      <c r="B45" s="4">
        <v>85</v>
      </c>
      <c r="C45" s="25">
        <v>276.44</v>
      </c>
      <c r="D45" s="5">
        <f t="shared" si="0"/>
        <v>3.2522352941176469</v>
      </c>
      <c r="E45" s="19">
        <v>4</v>
      </c>
      <c r="F45" s="24">
        <v>20.22</v>
      </c>
      <c r="G45" s="20">
        <f>F45/E45</f>
        <v>5.0549999999999997</v>
      </c>
      <c r="H45" s="9"/>
      <c r="I45" s="28"/>
      <c r="J45" s="9"/>
      <c r="K45" s="13"/>
      <c r="L45" s="30"/>
      <c r="M45" s="17"/>
      <c r="N45" s="34">
        <f t="shared" si="3"/>
        <v>89</v>
      </c>
      <c r="O45" s="32">
        <f t="shared" si="4"/>
        <v>296.65999999999997</v>
      </c>
      <c r="P45" s="33">
        <f t="shared" si="5"/>
        <v>4.49438202247191E-2</v>
      </c>
      <c r="R45" s="50">
        <f t="shared" si="6"/>
        <v>1.8027647058823528</v>
      </c>
      <c r="S45" s="32">
        <f>R45*B45</f>
        <v>153.23499999999999</v>
      </c>
      <c r="T45" s="33">
        <f>R45/D45</f>
        <v>0.55431558385183044</v>
      </c>
    </row>
    <row r="46" spans="1:20">
      <c r="A46" s="2" t="s">
        <v>43</v>
      </c>
      <c r="B46" s="4">
        <v>25</v>
      </c>
      <c r="C46" s="25">
        <v>100.26</v>
      </c>
      <c r="D46" s="5">
        <f t="shared" si="0"/>
        <v>4.0104000000000006</v>
      </c>
      <c r="E46" s="19">
        <v>53</v>
      </c>
      <c r="F46" s="24">
        <v>205.42000000000002</v>
      </c>
      <c r="G46" s="20">
        <f>F46/E46</f>
        <v>3.8758490566037738</v>
      </c>
      <c r="H46" s="9"/>
      <c r="I46" s="28"/>
      <c r="J46" s="9"/>
      <c r="K46" s="13"/>
      <c r="L46" s="30"/>
      <c r="M46" s="17"/>
      <c r="N46" s="34">
        <f t="shared" si="3"/>
        <v>78</v>
      </c>
      <c r="O46" s="32">
        <f t="shared" si="4"/>
        <v>305.68</v>
      </c>
      <c r="P46" s="33">
        <f t="shared" si="5"/>
        <v>0.67948717948717952</v>
      </c>
      <c r="R46" s="50">
        <f t="shared" si="6"/>
        <v>-0.13455094339622686</v>
      </c>
      <c r="S46" s="32">
        <f>R46*B46</f>
        <v>-3.3637735849056716</v>
      </c>
      <c r="T46" s="33">
        <f>R46/D46</f>
        <v>-3.3550504537259836E-2</v>
      </c>
    </row>
    <row r="47" spans="1:20" ht="15" thickBot="1">
      <c r="A47" s="3" t="s">
        <v>44</v>
      </c>
      <c r="B47" s="6">
        <v>10</v>
      </c>
      <c r="C47" s="26">
        <v>34.49</v>
      </c>
      <c r="D47" s="7">
        <f t="shared" si="0"/>
        <v>3.4490000000000003</v>
      </c>
      <c r="E47" s="21"/>
      <c r="F47" s="27"/>
      <c r="G47" s="22"/>
      <c r="H47" s="11"/>
      <c r="I47" s="29"/>
      <c r="J47" s="11"/>
      <c r="K47" s="14"/>
      <c r="L47" s="31"/>
      <c r="M47" s="18"/>
      <c r="N47" s="34">
        <f t="shared" si="3"/>
        <v>10</v>
      </c>
      <c r="O47" s="32">
        <f t="shared" si="4"/>
        <v>34.49</v>
      </c>
      <c r="P47" s="33">
        <f t="shared" si="5"/>
        <v>0</v>
      </c>
      <c r="R47" s="50">
        <f t="shared" si="6"/>
        <v>-3.4490000000000003</v>
      </c>
      <c r="S47" s="32"/>
    </row>
    <row r="48" spans="1:20" ht="15" thickBot="1">
      <c r="A48" s="73" t="s">
        <v>59</v>
      </c>
      <c r="B48" s="56">
        <f>AVERAGE(B3:B47)</f>
        <v>2574</v>
      </c>
      <c r="C48" s="59">
        <f t="shared" ref="C48:M48" si="10">AVERAGE(C3:C47)</f>
        <v>8482.1793333333353</v>
      </c>
      <c r="D48" s="60">
        <f t="shared" si="10"/>
        <v>3.5757666737153047</v>
      </c>
      <c r="E48" s="58">
        <f t="shared" si="10"/>
        <v>448.76744186046511</v>
      </c>
      <c r="F48" s="59">
        <f t="shared" si="10"/>
        <v>1838.7583720930234</v>
      </c>
      <c r="G48" s="60">
        <f t="shared" si="10"/>
        <v>4.4435616657248573</v>
      </c>
      <c r="H48" s="58">
        <f t="shared" si="10"/>
        <v>122.85714285714286</v>
      </c>
      <c r="I48" s="59">
        <f t="shared" si="10"/>
        <v>516.59190476190486</v>
      </c>
      <c r="J48" s="60">
        <f t="shared" si="10"/>
        <v>5.6239340949288161</v>
      </c>
      <c r="K48" s="57">
        <f t="shared" si="10"/>
        <v>203.88461538461539</v>
      </c>
      <c r="L48" s="59">
        <f t="shared" si="10"/>
        <v>870.88346153846169</v>
      </c>
      <c r="M48" s="60">
        <f t="shared" si="10"/>
        <v>5.0044538921938129</v>
      </c>
    </row>
  </sheetData>
  <sortState ref="A3:T47">
    <sortCondition descending="1" ref="N3:N47"/>
  </sortState>
  <mergeCells count="4">
    <mergeCell ref="B1:D1"/>
    <mergeCell ref="E1:G1"/>
    <mergeCell ref="H1:J1"/>
    <mergeCell ref="K1:M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Hursh  Hazari</cp:lastModifiedBy>
  <dcterms:created xsi:type="dcterms:W3CDTF">2017-08-25T22:20:13Z</dcterms:created>
  <dcterms:modified xsi:type="dcterms:W3CDTF">2017-08-28T15:31:31Z</dcterms:modified>
</cp:coreProperties>
</file>